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11\Documents\ENDURANCE\sistema actual\chone3\RESULTADOS\enviado\"/>
    </mc:Choice>
  </mc:AlternateContent>
  <bookViews>
    <workbookView xWindow="11325" yWindow="120" windowWidth="13035" windowHeight="9300"/>
  </bookViews>
  <sheets>
    <sheet name="RESUMEN" sheetId="18" r:id="rId1"/>
    <sheet name="CEI 120KM" sheetId="17" r:id="rId2"/>
    <sheet name="CEI 80KM" sheetId="15" r:id="rId3"/>
    <sheet name="CEIYJ 80KM" sheetId="16" r:id="rId4"/>
    <sheet name="CH II 80 LIBRE AB" sheetId="5" r:id="rId5"/>
    <sheet name="CH II 80 LIBRE MN" sheetId="6" r:id="rId6"/>
    <sheet name="CH II 80 CONTR MN" sheetId="7" r:id="rId7"/>
    <sheet name="CH I 60 LIBRE JV" sheetId="8" r:id="rId8"/>
    <sheet name="CH I 40 CONTR AB" sheetId="9" r:id="rId9"/>
    <sheet name="CH I 40 CONTR JV" sheetId="10" r:id="rId10"/>
    <sheet name="PR 40 GEN" sheetId="11" r:id="rId11"/>
    <sheet name="PR 20 GEN" sheetId="12" r:id="rId12"/>
    <sheet name="PR 20 INF" sheetId="13" r:id="rId13"/>
    <sheet name="PR 10 INF" sheetId="14" r:id="rId14"/>
  </sheets>
  <definedNames>
    <definedName name="_xlnm._FilterDatabase" localSheetId="8" hidden="1">'CH I 40 CONTR AB'!$A$3:$AF$3</definedName>
    <definedName name="_xlnm._FilterDatabase" localSheetId="9" hidden="1">'CH I 40 CONTR JV'!$A$3:$AE$3</definedName>
    <definedName name="_xlnm._FilterDatabase" localSheetId="4" hidden="1">'CH II 80 LIBRE AB'!$A$3:$AK$3</definedName>
    <definedName name="_xlnm._FilterDatabase" localSheetId="5" hidden="1">'CH II 80 LIBRE MN'!$A$3:$AN$3</definedName>
    <definedName name="_xlnm._FilterDatabase" localSheetId="12" hidden="1">'PR 20 INF'!$A$3:$W$3</definedName>
    <definedName name="_xlnm._FilterDatabase" localSheetId="10" hidden="1">'PR 40 GEN'!$A$3:$AF$3</definedName>
    <definedName name="page1" localSheetId="0">RESUMEN!$A$1</definedName>
    <definedName name="page2" localSheetId="0">RESUMEN!$A$87</definedName>
    <definedName name="page3" localSheetId="0">RESUMEN!$A$165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U10" i="15" l="1"/>
  <c r="W10" i="15"/>
  <c r="K10" i="15"/>
  <c r="I10" i="15"/>
  <c r="K9" i="15"/>
  <c r="I9" i="15"/>
  <c r="AC8" i="15"/>
  <c r="AE8" i="15"/>
  <c r="U8" i="15"/>
  <c r="W8" i="15"/>
  <c r="K8" i="15"/>
  <c r="I8" i="15"/>
  <c r="U7" i="15"/>
  <c r="W7" i="15"/>
  <c r="K7" i="15"/>
  <c r="I7" i="15"/>
  <c r="AK6" i="15"/>
  <c r="AM6" i="15"/>
  <c r="AC6" i="15"/>
  <c r="AE6" i="15"/>
  <c r="U6" i="15"/>
  <c r="W6" i="15"/>
  <c r="K6" i="15"/>
  <c r="I6" i="15"/>
  <c r="AK5" i="15"/>
  <c r="AM5" i="15"/>
  <c r="AC5" i="15"/>
  <c r="AE5" i="15"/>
  <c r="U5" i="15"/>
  <c r="W5" i="15"/>
  <c r="K5" i="15"/>
  <c r="I5" i="15"/>
  <c r="AK4" i="15"/>
  <c r="AM4" i="15"/>
  <c r="AC4" i="15"/>
  <c r="AE4" i="15"/>
  <c r="U4" i="15"/>
  <c r="W4" i="15"/>
  <c r="K4" i="15"/>
  <c r="I4" i="15"/>
  <c r="U6" i="16"/>
  <c r="W6" i="16"/>
  <c r="I6" i="16"/>
  <c r="AK5" i="16"/>
  <c r="AM5" i="16"/>
  <c r="AC5" i="16"/>
  <c r="AE5" i="16"/>
  <c r="U5" i="16"/>
  <c r="W5" i="16"/>
  <c r="K5" i="16"/>
  <c r="I5" i="16"/>
  <c r="AK4" i="16"/>
  <c r="AM4" i="16"/>
  <c r="AC4" i="16"/>
  <c r="AE4" i="16"/>
  <c r="U4" i="16"/>
  <c r="W4" i="16"/>
  <c r="K4" i="16"/>
  <c r="I4" i="16"/>
  <c r="I4" i="17"/>
  <c r="K4" i="17"/>
  <c r="U4" i="17"/>
  <c r="W4" i="17"/>
  <c r="AC4" i="17"/>
  <c r="AE4" i="17"/>
  <c r="AK4" i="17"/>
  <c r="AM4" i="17"/>
  <c r="AS4" i="17"/>
  <c r="AU4" i="17"/>
  <c r="BA4" i="17"/>
  <c r="BC4" i="17"/>
  <c r="I5" i="17"/>
  <c r="K5" i="17"/>
  <c r="U5" i="17"/>
  <c r="W5" i="17"/>
  <c r="AC5" i="17"/>
  <c r="AE5" i="17"/>
  <c r="AK5" i="17"/>
  <c r="AM5" i="17"/>
  <c r="AS5" i="17"/>
  <c r="AU5" i="17"/>
  <c r="BA5" i="17"/>
  <c r="BC5" i="17"/>
  <c r="I6" i="17"/>
  <c r="K6" i="17"/>
  <c r="U6" i="17"/>
  <c r="W6" i="17"/>
  <c r="AC6" i="17"/>
  <c r="AE6" i="17"/>
  <c r="AK6" i="17"/>
  <c r="AM6" i="17"/>
  <c r="AS6" i="17"/>
  <c r="AU6" i="17"/>
  <c r="BA6" i="17"/>
  <c r="BC6" i="17"/>
  <c r="I7" i="17"/>
  <c r="U7" i="17"/>
  <c r="W7" i="17"/>
  <c r="AC7" i="17"/>
  <c r="AE7" i="17"/>
  <c r="I8" i="17"/>
  <c r="U8" i="17"/>
  <c r="W8" i="17"/>
  <c r="AC8" i="17"/>
  <c r="AE8" i="17"/>
  <c r="I9" i="17"/>
  <c r="U9" i="17"/>
  <c r="W9" i="17"/>
  <c r="AC9" i="17"/>
  <c r="AE9" i="17"/>
  <c r="AK9" i="17"/>
  <c r="AM9" i="17"/>
  <c r="AS9" i="17"/>
  <c r="AU9" i="17"/>
  <c r="U4" i="14"/>
  <c r="W4" i="14"/>
  <c r="U5" i="14"/>
  <c r="W5" i="14"/>
  <c r="U6" i="13"/>
  <c r="W6" i="13"/>
  <c r="U4" i="13"/>
  <c r="W4" i="13"/>
  <c r="U5" i="13"/>
  <c r="W5" i="13"/>
  <c r="U4" i="12"/>
  <c r="W4" i="12"/>
  <c r="AC5" i="11"/>
  <c r="AE5" i="11"/>
  <c r="AC6" i="11"/>
  <c r="AE6" i="11"/>
  <c r="AC7" i="11"/>
  <c r="AE7" i="11"/>
  <c r="AC4" i="11"/>
  <c r="AE4" i="11"/>
  <c r="AC8" i="11"/>
  <c r="U4" i="11"/>
  <c r="W4" i="11"/>
  <c r="U5" i="11"/>
  <c r="W5" i="11"/>
  <c r="U6" i="11"/>
  <c r="W6" i="11"/>
  <c r="U7" i="11"/>
  <c r="W7" i="11"/>
  <c r="AC5" i="9"/>
  <c r="AC6" i="9"/>
  <c r="AC7" i="9"/>
  <c r="AE7" i="9"/>
  <c r="AC8" i="9"/>
  <c r="AE8" i="9"/>
  <c r="AC4" i="9"/>
  <c r="AE5" i="9"/>
  <c r="AE6" i="9"/>
  <c r="AE4" i="9"/>
  <c r="U5" i="9"/>
  <c r="W5" i="9"/>
  <c r="U6" i="9"/>
  <c r="W6" i="9"/>
  <c r="U7" i="9"/>
  <c r="W7" i="9"/>
  <c r="U8" i="9"/>
  <c r="W8" i="9"/>
  <c r="U9" i="9"/>
  <c r="W9" i="9"/>
  <c r="U4" i="9"/>
  <c r="W4" i="9"/>
  <c r="AK4" i="7"/>
  <c r="AM4" i="7"/>
  <c r="AC4" i="7"/>
  <c r="AE4" i="7"/>
  <c r="U4" i="7"/>
  <c r="W4" i="7"/>
  <c r="AK4" i="6"/>
  <c r="AM4" i="6"/>
  <c r="AC5" i="6"/>
  <c r="AE5" i="6"/>
  <c r="AC4" i="6"/>
  <c r="AE4" i="6"/>
  <c r="U5" i="6"/>
  <c r="W5" i="6"/>
  <c r="U4" i="6"/>
  <c r="W4" i="6"/>
  <c r="AC5" i="10"/>
  <c r="AE5" i="10"/>
  <c r="AC4" i="10"/>
  <c r="AE4" i="10"/>
  <c r="U5" i="10"/>
  <c r="W5" i="10"/>
  <c r="U6" i="10"/>
  <c r="W6" i="10"/>
  <c r="U4" i="10"/>
  <c r="W4" i="10"/>
  <c r="K4" i="14"/>
  <c r="I4" i="14"/>
  <c r="K5" i="14"/>
  <c r="I5" i="14"/>
  <c r="K6" i="13"/>
  <c r="I6" i="13"/>
  <c r="K5" i="13"/>
  <c r="I5" i="13"/>
  <c r="K4" i="13"/>
  <c r="I4" i="13"/>
  <c r="K4" i="12"/>
  <c r="I4" i="12"/>
  <c r="I8" i="11"/>
  <c r="K7" i="11"/>
  <c r="I7" i="11"/>
  <c r="K6" i="11"/>
  <c r="I6" i="11"/>
  <c r="K5" i="11"/>
  <c r="I5" i="11"/>
  <c r="K4" i="11"/>
  <c r="I4" i="11"/>
  <c r="K4" i="10"/>
  <c r="I4" i="10"/>
  <c r="K5" i="10"/>
  <c r="I5" i="10"/>
  <c r="K7" i="9"/>
  <c r="I7" i="9"/>
  <c r="K8" i="9"/>
  <c r="I8" i="9"/>
  <c r="K5" i="9"/>
  <c r="I5" i="9"/>
  <c r="K6" i="9"/>
  <c r="I6" i="9"/>
  <c r="K4" i="9"/>
  <c r="I4" i="9"/>
  <c r="K4" i="7"/>
  <c r="I4" i="7"/>
  <c r="K4" i="6"/>
  <c r="I4" i="6"/>
</calcChain>
</file>

<file path=xl/sharedStrings.xml><?xml version="1.0" encoding="utf-8"?>
<sst xmlns="http://schemas.openxmlformats.org/spreadsheetml/2006/main" count="772" uniqueCount="249">
  <si>
    <t>PRUEBA</t>
  </si>
  <si>
    <t>CODIGO JINETE</t>
  </si>
  <si>
    <t>APELLIDOS</t>
  </si>
  <si>
    <t>NOMBRES</t>
  </si>
  <si>
    <t>CODIGO CABALLO</t>
  </si>
  <si>
    <t>CABALLO</t>
  </si>
  <si>
    <t>HORA SALIDA</t>
  </si>
  <si>
    <t>HORA LLEGADA</t>
  </si>
  <si>
    <t>DISTANCIA</t>
  </si>
  <si>
    <t>PROMEDIO RECUPERACION</t>
  </si>
  <si>
    <t>PUNTOS</t>
  </si>
  <si>
    <t>FTQ-GA</t>
  </si>
  <si>
    <t>ANDRADE</t>
  </si>
  <si>
    <t>WD</t>
  </si>
  <si>
    <t>LUIS</t>
  </si>
  <si>
    <t>CARRERA</t>
  </si>
  <si>
    <t>A302</t>
  </si>
  <si>
    <t>MOYA</t>
  </si>
  <si>
    <t xml:space="preserve">MIGUEL </t>
  </si>
  <si>
    <t>C165</t>
  </si>
  <si>
    <t>DIAMANTE</t>
  </si>
  <si>
    <t>M031</t>
  </si>
  <si>
    <t xml:space="preserve">FELIPE </t>
  </si>
  <si>
    <t>C457</t>
  </si>
  <si>
    <t>MUNIRAH</t>
  </si>
  <si>
    <t>M032</t>
  </si>
  <si>
    <t>CAMILA</t>
  </si>
  <si>
    <t>C282</t>
  </si>
  <si>
    <t>MAGIC MENES</t>
  </si>
  <si>
    <t>FTQ-GA+ME</t>
  </si>
  <si>
    <t>J207</t>
  </si>
  <si>
    <t>DARQUEA</t>
  </si>
  <si>
    <t xml:space="preserve">EMILIO </t>
  </si>
  <si>
    <t>C143</t>
  </si>
  <si>
    <t>ALI</t>
  </si>
  <si>
    <t>J079</t>
  </si>
  <si>
    <t>JARAMILLO</t>
  </si>
  <si>
    <t>MANUELA</t>
  </si>
  <si>
    <t>C407</t>
  </si>
  <si>
    <t>SALMA</t>
  </si>
  <si>
    <t>A329</t>
  </si>
  <si>
    <t>RACIBORSKA</t>
  </si>
  <si>
    <t>DOROTA</t>
  </si>
  <si>
    <t>C571</t>
  </si>
  <si>
    <t>SABINA CMB</t>
  </si>
  <si>
    <t>A338</t>
  </si>
  <si>
    <t>MONCAYO</t>
  </si>
  <si>
    <t xml:space="preserve">FERNANDO </t>
  </si>
  <si>
    <t>C562</t>
  </si>
  <si>
    <t>KASIQUE</t>
  </si>
  <si>
    <t>A164</t>
  </si>
  <si>
    <t>DÁVALOS</t>
  </si>
  <si>
    <t>CARLOS</t>
  </si>
  <si>
    <t>C572</t>
  </si>
  <si>
    <t>BISMARK</t>
  </si>
  <si>
    <t>A064</t>
  </si>
  <si>
    <t>CASTILLO</t>
  </si>
  <si>
    <t xml:space="preserve">DIEGO </t>
  </si>
  <si>
    <t>C430</t>
  </si>
  <si>
    <t>GS KHALIFA</t>
  </si>
  <si>
    <t>A067</t>
  </si>
  <si>
    <t>CANDO</t>
  </si>
  <si>
    <t xml:space="preserve">MARIO </t>
  </si>
  <si>
    <t>C390</t>
  </si>
  <si>
    <t>MD ARAMUS</t>
  </si>
  <si>
    <t>A050</t>
  </si>
  <si>
    <t>ALZAMORA</t>
  </si>
  <si>
    <t>MARÍA CECILIA</t>
  </si>
  <si>
    <t>C564</t>
  </si>
  <si>
    <t>ALMUDENA BD</t>
  </si>
  <si>
    <t>J019</t>
  </si>
  <si>
    <t xml:space="preserve">RICARDO </t>
  </si>
  <si>
    <t>C566</t>
  </si>
  <si>
    <t>MAKANA BD</t>
  </si>
  <si>
    <t>A350</t>
  </si>
  <si>
    <t>DE MORA</t>
  </si>
  <si>
    <t>ESTEBAN</t>
  </si>
  <si>
    <t>C573</t>
  </si>
  <si>
    <t>ARABELLA</t>
  </si>
  <si>
    <t>RET</t>
  </si>
  <si>
    <t>A331</t>
  </si>
  <si>
    <t>JUAN JOSE</t>
  </si>
  <si>
    <t>C448</t>
  </si>
  <si>
    <t>MAGO</t>
  </si>
  <si>
    <t>A272</t>
  </si>
  <si>
    <t>ESPINOSA</t>
  </si>
  <si>
    <t>JUAN FERNANDO</t>
  </si>
  <si>
    <t>C427</t>
  </si>
  <si>
    <t>MIRANDA</t>
  </si>
  <si>
    <t>A273</t>
  </si>
  <si>
    <t>LAYEDRA</t>
  </si>
  <si>
    <t xml:space="preserve">IGNACIO </t>
  </si>
  <si>
    <t>C426</t>
  </si>
  <si>
    <t>PICASSO</t>
  </si>
  <si>
    <t>J224</t>
  </si>
  <si>
    <t>MOYA MEDINA</t>
  </si>
  <si>
    <t>SALOME</t>
  </si>
  <si>
    <t>C415</t>
  </si>
  <si>
    <t>MERLIN</t>
  </si>
  <si>
    <t>J223</t>
  </si>
  <si>
    <t>BONILLA RUBIO</t>
  </si>
  <si>
    <t>ABIGAIL</t>
  </si>
  <si>
    <t>C447</t>
  </si>
  <si>
    <t>SAPHIRA</t>
  </si>
  <si>
    <t>A315</t>
  </si>
  <si>
    <t>RUBIO</t>
  </si>
  <si>
    <t>C446</t>
  </si>
  <si>
    <t>CAITARA</t>
  </si>
  <si>
    <t>DSQ</t>
  </si>
  <si>
    <t>A274</t>
  </si>
  <si>
    <t>PATRICIA</t>
  </si>
  <si>
    <t>C432</t>
  </si>
  <si>
    <t>MK KAN KAN</t>
  </si>
  <si>
    <t>I054</t>
  </si>
  <si>
    <t>BARAHONA</t>
  </si>
  <si>
    <t>MARÍA EMILIA</t>
  </si>
  <si>
    <t>C450</t>
  </si>
  <si>
    <t>AR BURBUJA</t>
  </si>
  <si>
    <t>I053</t>
  </si>
  <si>
    <t>OLIVO RUBIO</t>
  </si>
  <si>
    <t>RAFAELLA</t>
  </si>
  <si>
    <t>C455</t>
  </si>
  <si>
    <t>LIZZY</t>
  </si>
  <si>
    <t>I052</t>
  </si>
  <si>
    <t>BONILLA</t>
  </si>
  <si>
    <t>DANIELA</t>
  </si>
  <si>
    <t>C418</t>
  </si>
  <si>
    <t>ET</t>
  </si>
  <si>
    <t>I051</t>
  </si>
  <si>
    <t>RENATO</t>
  </si>
  <si>
    <t>C489</t>
  </si>
  <si>
    <t>RAISA</t>
  </si>
  <si>
    <t>I047</t>
  </si>
  <si>
    <t>RUBIO SHMID</t>
  </si>
  <si>
    <t>SAMAYA</t>
  </si>
  <si>
    <t>C453</t>
  </si>
  <si>
    <t>PULGAR</t>
  </si>
  <si>
    <t>CHASQUI II VELOCIDAD LIBRE 80 Km ABIERTA</t>
  </si>
  <si>
    <t>CHASQUI II VELOCIDAD LIBRE 80 Km MENORES</t>
  </si>
  <si>
    <t>CHASQUI II VELOCIDAD CONTROLADA 80 Km MENORES</t>
  </si>
  <si>
    <t>CHASQUI I VELOCIDAD LIBRE 60 Km JUVENILES</t>
  </si>
  <si>
    <t>CHASQUI I VELOCIDAD CONTROLADA 40 Km ABIERTA</t>
  </si>
  <si>
    <t>PROMOCIONAL 40 Km GENERAL</t>
  </si>
  <si>
    <t>PROMOCIONAL 20 Km GENERAL</t>
  </si>
  <si>
    <t>PROMOCIONAL  20 Km INFANTIL</t>
  </si>
  <si>
    <t>PROMOCIONAL 10 Km INFANTIL</t>
  </si>
  <si>
    <t>TIEMPO DE COMPETENCIA</t>
  </si>
  <si>
    <t>TIEMPO DE CARRERA</t>
  </si>
  <si>
    <t>DATOS DE LA COMPETENCIA</t>
  </si>
  <si>
    <t>ETAPA 1</t>
  </si>
  <si>
    <t>CÓDIGO DE ELIMINACIÓN</t>
  </si>
  <si>
    <t>HORA VETCHECK</t>
  </si>
  <si>
    <t>TIEMPO RECUPERACIÓN</t>
  </si>
  <si>
    <t>TIEMPO VUELTA</t>
  </si>
  <si>
    <t>VELOCIDAD KM/H</t>
  </si>
  <si>
    <t>DISTANCIA TOTAL KM</t>
  </si>
  <si>
    <t>VELOCIDAD DE CARRERA KM/H</t>
  </si>
  <si>
    <t>VELOCIDAD
COMPETENCIA KM/H</t>
  </si>
  <si>
    <t>ETAPA 2</t>
  </si>
  <si>
    <t>ETAPA 3</t>
  </si>
  <si>
    <t>COPA SEGUROS DEL PICHINCHA CHONE III - PUJILÍ 30 DE MARZO 2019</t>
  </si>
  <si>
    <t>CHASQUI I VELOCIDAD CONTROLADA 40 Km JUVENILES</t>
  </si>
  <si>
    <t>TIEMPO COMPETENCIA</t>
  </si>
  <si>
    <t>TIEMPO 
VUELTA</t>
  </si>
  <si>
    <t>TIEMPO
COMPETENCIA</t>
  </si>
  <si>
    <t>PV GUAPA</t>
  </si>
  <si>
    <t>C456</t>
  </si>
  <si>
    <t xml:space="preserve">PABLO </t>
  </si>
  <si>
    <t>VINTIMILLA</t>
  </si>
  <si>
    <t>A092</t>
  </si>
  <si>
    <t>CEI** 120 Km</t>
  </si>
  <si>
    <t>FTQ-ME</t>
  </si>
  <si>
    <t>SOLOANDA</t>
  </si>
  <si>
    <t>C491</t>
  </si>
  <si>
    <t>JOSÉ DANIEL</t>
  </si>
  <si>
    <t>J034</t>
  </si>
  <si>
    <t>NABU</t>
  </si>
  <si>
    <t>C376</t>
  </si>
  <si>
    <t>MARÍA JOSÉ</t>
  </si>
  <si>
    <t>HERNÁNDEZ</t>
  </si>
  <si>
    <t>A346</t>
  </si>
  <si>
    <t>POLACO</t>
  </si>
  <si>
    <t>C459</t>
  </si>
  <si>
    <t xml:space="preserve">BERNARDA </t>
  </si>
  <si>
    <t>GONZALEZ</t>
  </si>
  <si>
    <t>J063</t>
  </si>
  <si>
    <t>MD YALA</t>
  </si>
  <si>
    <t>C570</t>
  </si>
  <si>
    <t>ARMANDO JOSE</t>
  </si>
  <si>
    <t>SERRANO</t>
  </si>
  <si>
    <t>A033</t>
  </si>
  <si>
    <t>MARAVILLA</t>
  </si>
  <si>
    <t>C406</t>
  </si>
  <si>
    <t xml:space="preserve">HÉCTOR </t>
  </si>
  <si>
    <t>ALMEIDA</t>
  </si>
  <si>
    <t>A059</t>
  </si>
  <si>
    <t>TIEMPO 
COMPETENCIA</t>
  </si>
  <si>
    <t>TIEMPO
 COMPETENCIA</t>
  </si>
  <si>
    <t>VELOCIDAD CARRERA KM/H</t>
  </si>
  <si>
    <t>ETAPA 5</t>
  </si>
  <si>
    <t>ETAPA 4</t>
  </si>
  <si>
    <t>CEIYJ* 80 Km</t>
  </si>
  <si>
    <t>J213</t>
  </si>
  <si>
    <t>BRUNO</t>
  </si>
  <si>
    <t>C383</t>
  </si>
  <si>
    <t>QUITA PENAS</t>
  </si>
  <si>
    <t>J208</t>
  </si>
  <si>
    <t>MASAPANTA</t>
  </si>
  <si>
    <t>C394</t>
  </si>
  <si>
    <t>CARUZO</t>
  </si>
  <si>
    <t>A307</t>
  </si>
  <si>
    <t>LOYOLA</t>
  </si>
  <si>
    <t>LEONARDO</t>
  </si>
  <si>
    <t>C119</t>
  </si>
  <si>
    <t>LLUVIA CMB</t>
  </si>
  <si>
    <t>FTQ-ME-TR</t>
  </si>
  <si>
    <t>CEI** 80 Km</t>
  </si>
  <si>
    <t>A347</t>
  </si>
  <si>
    <t>XIMENA</t>
  </si>
  <si>
    <t>C492</t>
  </si>
  <si>
    <t>BERNARDA</t>
  </si>
  <si>
    <t>A125</t>
  </si>
  <si>
    <t>FALCONÍ</t>
  </si>
  <si>
    <t>FRANCISCO</t>
  </si>
  <si>
    <t>C370</t>
  </si>
  <si>
    <t>JEREZ</t>
  </si>
  <si>
    <t>A178</t>
  </si>
  <si>
    <t>JUAN CARLOS</t>
  </si>
  <si>
    <t>C096</t>
  </si>
  <si>
    <t>AR FAISAN</t>
  </si>
  <si>
    <t>A055</t>
  </si>
  <si>
    <t>WEEMAELS</t>
  </si>
  <si>
    <t xml:space="preserve">NATHALIE </t>
  </si>
  <si>
    <t>C400</t>
  </si>
  <si>
    <t>ANGOSTURA FRODO</t>
  </si>
  <si>
    <t>A045</t>
  </si>
  <si>
    <t>MORABOWEN</t>
  </si>
  <si>
    <t xml:space="preserve">CESAR </t>
  </si>
  <si>
    <t>C382</t>
  </si>
  <si>
    <t>BULERIA CMB</t>
  </si>
  <si>
    <t>J011</t>
  </si>
  <si>
    <t>LETORT</t>
  </si>
  <si>
    <t>C230</t>
  </si>
  <si>
    <t>TORMENTA</t>
  </si>
  <si>
    <t>A313</t>
  </si>
  <si>
    <t>AGUAYO</t>
  </si>
  <si>
    <t>JUAN PABLO</t>
  </si>
  <si>
    <t>C420</t>
  </si>
  <si>
    <t>ABANERO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</si>
</sst>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4" borderId="1" xfId="0" applyFont="1" applyFill="1" applyBorder="1"/>
    <xf numFmtId="0" fontId="3" fillId="4" borderId="1" xfId="0" applyFont="1" applyFill="1" applyBorder="1" applyAlignment="1">
      <alignment wrapText="1"/>
    </xf>
    <xf numFmtId="0" fontId="3" fillId="6" borderId="1" xfId="0" applyFont="1" applyFill="1" applyBorder="1"/>
    <xf numFmtId="0" fontId="3" fillId="6" borderId="1" xfId="0" applyFont="1" applyFill="1" applyBorder="1" applyAlignment="1">
      <alignment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wrapText="1"/>
    </xf>
    <xf numFmtId="0" fontId="1" fillId="0" borderId="1" xfId="0" applyFont="1" applyBorder="1"/>
    <xf numFmtId="21" fontId="1" fillId="0" borderId="1" xfId="0" applyNumberFormat="1" applyFont="1" applyBorder="1"/>
    <xf numFmtId="2" fontId="1" fillId="0" borderId="1" xfId="0" applyNumberFormat="1" applyFont="1" applyBorder="1"/>
    <xf numFmtId="47" fontId="1" fillId="0" borderId="1" xfId="0" applyNumberFormat="1" applyFont="1" applyBorder="1"/>
    <xf numFmtId="21" fontId="1" fillId="4" borderId="1" xfId="0" applyNumberFormat="1" applyFont="1" applyFill="1" applyBorder="1"/>
    <xf numFmtId="0" fontId="1" fillId="4" borderId="1" xfId="0" applyFont="1" applyFill="1" applyBorder="1"/>
    <xf numFmtId="21" fontId="1" fillId="6" borderId="1" xfId="0" applyNumberFormat="1" applyFont="1" applyFill="1" applyBorder="1"/>
    <xf numFmtId="0" fontId="1" fillId="6" borderId="1" xfId="0" applyFont="1" applyFill="1" applyBorder="1"/>
    <xf numFmtId="21" fontId="1" fillId="3" borderId="1" xfId="0" applyNumberFormat="1" applyFont="1" applyFill="1" applyBorder="1"/>
    <xf numFmtId="0" fontId="1" fillId="3" borderId="1" xfId="0" applyFont="1" applyFill="1" applyBorder="1"/>
    <xf numFmtId="0" fontId="3" fillId="9" borderId="1" xfId="0" applyFont="1" applyFill="1" applyBorder="1" applyAlignment="1">
      <alignment wrapText="1"/>
    </xf>
    <xf numFmtId="21" fontId="1" fillId="9" borderId="1" xfId="0" applyNumberFormat="1" applyFont="1" applyFill="1" applyBorder="1"/>
    <xf numFmtId="2" fontId="1" fillId="9" borderId="1" xfId="0" applyNumberFormat="1" applyFont="1" applyFill="1" applyBorder="1"/>
    <xf numFmtId="0" fontId="3" fillId="9" borderId="1" xfId="0" applyFont="1" applyFill="1" applyBorder="1"/>
    <xf numFmtId="0" fontId="1" fillId="10" borderId="1" xfId="0" applyFont="1" applyFill="1" applyBorder="1"/>
    <xf numFmtId="21" fontId="1" fillId="10" borderId="1" xfId="0" applyNumberFormat="1" applyFont="1" applyFill="1" applyBorder="1"/>
    <xf numFmtId="2" fontId="1" fillId="10" borderId="1" xfId="0" applyNumberFormat="1" applyFont="1" applyFill="1" applyBorder="1"/>
    <xf numFmtId="0" fontId="0" fillId="10" borderId="0" xfId="0" applyFill="1"/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/>
    </xf>
    <xf numFmtId="21" fontId="0" fillId="0" borderId="0" xfId="0" applyNumberFormat="1"/>
    <xf numFmtId="0" fontId="0" fillId="11" borderId="0" xfId="0" applyFill="1"/>
    <xf numFmtId="0" fontId="1" fillId="11" borderId="1" xfId="0" applyFont="1" applyFill="1" applyBorder="1"/>
    <xf numFmtId="21" fontId="1" fillId="11" borderId="1" xfId="0" applyNumberFormat="1" applyFont="1" applyFill="1" applyBorder="1"/>
    <xf numFmtId="2" fontId="1" fillId="11" borderId="1" xfId="0" applyNumberFormat="1" applyFont="1" applyFill="1" applyBorder="1"/>
    <xf numFmtId="0" fontId="5" fillId="11" borderId="1" xfId="0" applyFont="1" applyFill="1" applyBorder="1" applyAlignment="1">
      <alignment horizontal="center"/>
    </xf>
    <xf numFmtId="0" fontId="1" fillId="2" borderId="1" xfId="0" applyFont="1" applyFill="1" applyBorder="1"/>
    <xf numFmtId="21" fontId="1" fillId="2" borderId="1" xfId="0" applyNumberFormat="1" applyFont="1" applyFill="1" applyBorder="1"/>
    <xf numFmtId="21" fontId="1" fillId="12" borderId="1" xfId="0" applyNumberFormat="1" applyFont="1" applyFill="1" applyBorder="1"/>
    <xf numFmtId="0" fontId="1" fillId="1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3" fillId="12" borderId="1" xfId="0" applyFont="1" applyFill="1" applyBorder="1"/>
    <xf numFmtId="0" fontId="3" fillId="12" borderId="1" xfId="0" applyFont="1" applyFill="1" applyBorder="1" applyAlignment="1">
      <alignment wrapText="1"/>
    </xf>
    <xf numFmtId="0" fontId="4" fillId="11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 applyAlignment="1">
      <alignment horizontal="center"/>
    </xf>
    <xf numFmtId="0" fontId="0" fillId="14" borderId="0" xfId="0" applyFill="1" applyAlignment="1">
      <alignment horizontal="center"/>
    </xf>
    <xf numFmtId="0" fontId="0" fillId="13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105</xdr:row>
      <xdr:rowOff>90450</xdr:rowOff>
    </xdr:from>
    <xdr:to>
      <xdr:col>10</xdr:col>
      <xdr:colOff>190500</xdr:colOff>
      <xdr:row>158</xdr:row>
      <xdr:rowOff>52350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09295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324716</xdr:colOff>
      <xdr:row>133</xdr:row>
      <xdr:rowOff>128809</xdr:rowOff>
    </xdr:from>
    <xdr:to>
      <xdr:col>9</xdr:col>
      <xdr:colOff>667616</xdr:colOff>
      <xdr:row>138</xdr:row>
      <xdr:rowOff>181840</xdr:rowOff>
    </xdr:to>
    <xdr:pic>
      <xdr:nvPicPr>
        <xdr:cNvPr id="13" name="Imagen 1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865" t="30212" r="17120" b="53640"/>
        <a:stretch/>
      </xdr:blipFill>
      <xdr:spPr>
        <a:xfrm>
          <a:off x="324716" y="25465309"/>
          <a:ext cx="7200900" cy="1005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52</xdr:row>
      <xdr:rowOff>152400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150000</xdr:rowOff>
    </xdr:from>
    <xdr:to>
      <xdr:col>10</xdr:col>
      <xdr:colOff>152400</xdr:colOff>
      <xdr:row>105</xdr:row>
      <xdr:rowOff>111900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56000"/>
          <a:ext cx="777240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42" zoomScaleNormal="100" workbookViewId="0">
      <selection activeCell="L157" sqref="L157"/>
    </sheetView>
  </sheetViews>
  <sheetFormatPr baseColWidth="10" defaultRowHeight="15" x14ac:dyDescent="0.25"/>
  <sheetData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J6" sqref="J6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31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spans="1:31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</row>
    <row r="3" spans="1:31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164</v>
      </c>
      <c r="AD3" s="6" t="s">
        <v>8</v>
      </c>
      <c r="AE3" s="20" t="s">
        <v>154</v>
      </c>
    </row>
    <row r="4" spans="1:31" x14ac:dyDescent="0.25">
      <c r="A4" s="10" t="s">
        <v>161</v>
      </c>
      <c r="B4" s="10" t="s">
        <v>80</v>
      </c>
      <c r="C4" s="10" t="s">
        <v>75</v>
      </c>
      <c r="D4" s="10" t="s">
        <v>81</v>
      </c>
      <c r="E4" s="10" t="s">
        <v>82</v>
      </c>
      <c r="F4" s="10" t="s">
        <v>83</v>
      </c>
      <c r="G4" s="11">
        <v>0.42708333333333331</v>
      </c>
      <c r="H4" s="11">
        <v>0.56603009259259263</v>
      </c>
      <c r="I4" s="12">
        <f>IFERROR(M4/(HOUR(J4)+(MINUTE(J4)/60)+(SECOND(J4)/3600)),"")</f>
        <v>14.460431654676261</v>
      </c>
      <c r="J4" s="11">
        <v>0.11583333333333333</v>
      </c>
      <c r="K4" s="12">
        <f>IFERROR(M4/(HOUR(L4)+(MINUTE(L4)/60)+(SECOND(L4)/3600)),"")</f>
        <v>15.660642787577105</v>
      </c>
      <c r="L4" s="11">
        <v>0.10695601851851851</v>
      </c>
      <c r="M4" s="10">
        <v>40.200000000000003</v>
      </c>
      <c r="N4" s="13">
        <v>4.4386574074074077E-3</v>
      </c>
      <c r="O4" s="10">
        <v>32</v>
      </c>
      <c r="P4" s="10"/>
      <c r="Q4" s="14">
        <v>0.48398148148148151</v>
      </c>
      <c r="R4" s="14">
        <v>0.48819444444444443</v>
      </c>
      <c r="S4" s="14">
        <v>4.2129629629629626E-3</v>
      </c>
      <c r="T4" s="14">
        <v>5.6898148148148149E-2</v>
      </c>
      <c r="U4" s="21">
        <f>+T4+S4</f>
        <v>6.1111111111111109E-2</v>
      </c>
      <c r="V4" s="15">
        <v>20.100000000000001</v>
      </c>
      <c r="W4" s="22">
        <f>+V4/((HOUR(U4)+(MINUTE(U4)/60)+SECOND(U4)/3600))</f>
        <v>13.704545454545455</v>
      </c>
      <c r="X4" s="14">
        <v>0.51597222222222217</v>
      </c>
      <c r="Y4" s="16">
        <v>0.56603009259259263</v>
      </c>
      <c r="Z4" s="16">
        <v>0.5706944444444445</v>
      </c>
      <c r="AA4" s="16">
        <v>4.6643518518518518E-3</v>
      </c>
      <c r="AB4" s="16">
        <v>5.0057870370370371E-2</v>
      </c>
      <c r="AC4" s="21">
        <f>+AB4+AA4</f>
        <v>5.4722222222222221E-2</v>
      </c>
      <c r="AD4" s="17">
        <v>20.100000000000001</v>
      </c>
      <c r="AE4" s="22">
        <f>+AD4/((HOUR(AC4)+(MINUTE(AC4)/60)+SECOND(AC4)/3600))</f>
        <v>15.30456852791878</v>
      </c>
    </row>
    <row r="5" spans="1:31" x14ac:dyDescent="0.25">
      <c r="A5" s="10" t="s">
        <v>161</v>
      </c>
      <c r="B5" s="10" t="s">
        <v>70</v>
      </c>
      <c r="C5" s="10" t="s">
        <v>31</v>
      </c>
      <c r="D5" s="10" t="s">
        <v>71</v>
      </c>
      <c r="E5" s="10" t="s">
        <v>72</v>
      </c>
      <c r="F5" s="10" t="s">
        <v>73</v>
      </c>
      <c r="G5" s="11">
        <v>0.42708333333333331</v>
      </c>
      <c r="H5" s="11">
        <v>0.57946759259259262</v>
      </c>
      <c r="I5" s="12">
        <f>IFERROR(M5/(HOUR(J5)+(MINUTE(J5)/60)+(SECOND(J5)/3600)),"")</f>
        <v>12.670285414113117</v>
      </c>
      <c r="J5" s="11">
        <v>0.13219907407407408</v>
      </c>
      <c r="K5" s="12">
        <f>IFERROR(M5/(HOUR(L5)+(MINUTE(L5)/60)+(SECOND(L5)/3600)),"")</f>
        <v>14.901153212520592</v>
      </c>
      <c r="L5" s="11">
        <v>0.1124074074074074</v>
      </c>
      <c r="M5" s="10">
        <v>40.200000000000003</v>
      </c>
      <c r="N5" s="11">
        <v>9.8958333333333329E-3</v>
      </c>
      <c r="O5" s="10">
        <v>28</v>
      </c>
      <c r="P5" s="10"/>
      <c r="Q5" s="14">
        <v>0.48530092592592594</v>
      </c>
      <c r="R5" s="14">
        <v>0.4975</v>
      </c>
      <c r="S5" s="14">
        <v>1.2199074074074072E-2</v>
      </c>
      <c r="T5" s="14">
        <v>5.8217592592592592E-2</v>
      </c>
      <c r="U5" s="21">
        <f t="shared" ref="U5:U6" si="0">+T5+S5</f>
        <v>7.0416666666666669E-2</v>
      </c>
      <c r="V5" s="15">
        <v>20.100000000000001</v>
      </c>
      <c r="W5" s="22">
        <f t="shared" ref="W5:W6" si="1">+V5/((HOUR(U5)+(MINUTE(U5)/60)+SECOND(U5)/3600))</f>
        <v>11.893491124260356</v>
      </c>
      <c r="X5" s="14">
        <v>0.52527777777777784</v>
      </c>
      <c r="Y5" s="16">
        <v>0.57946759259259262</v>
      </c>
      <c r="Z5" s="16">
        <v>0.58706018518518521</v>
      </c>
      <c r="AA5" s="16">
        <v>7.5925925925925926E-3</v>
      </c>
      <c r="AB5" s="16">
        <v>5.4189814814814809E-2</v>
      </c>
      <c r="AC5" s="21">
        <f t="shared" ref="AC5" si="2">+AB5+AA5</f>
        <v>6.1782407407407404E-2</v>
      </c>
      <c r="AD5" s="17">
        <v>20.100000000000001</v>
      </c>
      <c r="AE5" s="22">
        <f>+AD5/((HOUR(AC5)+(MINUTE(AC5)/60)+SECOND(AC5)/3600))</f>
        <v>13.555638816035968</v>
      </c>
    </row>
    <row r="6" spans="1:31" s="27" customFormat="1" x14ac:dyDescent="0.25">
      <c r="A6" s="24" t="s">
        <v>161</v>
      </c>
      <c r="B6" s="24" t="s">
        <v>74</v>
      </c>
      <c r="C6" s="24" t="s">
        <v>75</v>
      </c>
      <c r="D6" s="24" t="s">
        <v>76</v>
      </c>
      <c r="E6" s="24" t="s">
        <v>77</v>
      </c>
      <c r="F6" s="24" t="s">
        <v>78</v>
      </c>
      <c r="G6" s="25">
        <v>0.42708333333333331</v>
      </c>
      <c r="H6" s="24"/>
      <c r="I6" s="26"/>
      <c r="J6" s="25"/>
      <c r="K6" s="26"/>
      <c r="L6" s="24"/>
      <c r="M6" s="24"/>
      <c r="N6" s="25"/>
      <c r="O6" s="24">
        <v>0</v>
      </c>
      <c r="P6" s="28" t="s">
        <v>79</v>
      </c>
      <c r="Q6" s="25">
        <v>0.48396990740740736</v>
      </c>
      <c r="R6" s="25">
        <v>0.48820601851851847</v>
      </c>
      <c r="S6" s="25">
        <v>4.2361111111111106E-3</v>
      </c>
      <c r="T6" s="25">
        <v>5.6886574074074076E-2</v>
      </c>
      <c r="U6" s="25">
        <f t="shared" si="0"/>
        <v>6.1122685185185183E-2</v>
      </c>
      <c r="V6" s="24">
        <v>20.100000000000001</v>
      </c>
      <c r="W6" s="26">
        <f t="shared" si="1"/>
        <v>13.701950388184056</v>
      </c>
      <c r="X6" s="25">
        <v>0.51598379629629632</v>
      </c>
      <c r="Y6" s="24"/>
      <c r="Z6" s="24"/>
      <c r="AA6" s="24"/>
      <c r="AB6" s="24"/>
      <c r="AC6" s="25"/>
      <c r="AD6" s="24"/>
      <c r="AE6" s="24"/>
    </row>
  </sheetData>
  <sheetProtection sheet="1" objects="1" scenarios="1"/>
  <autoFilter ref="A3:AE3">
    <sortState ref="A4:AY6">
      <sortCondition descending="1" ref="O3"/>
    </sortState>
  </autoFilter>
  <mergeCells count="4">
    <mergeCell ref="A1:AE1"/>
    <mergeCell ref="G2:P2"/>
    <mergeCell ref="Q2:X2"/>
    <mergeCell ref="Y2:AE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G5" sqref="AG5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32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</row>
    <row r="2" spans="1:32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</row>
    <row r="3" spans="1:32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164</v>
      </c>
      <c r="AD3" s="6" t="s">
        <v>8</v>
      </c>
      <c r="AE3" s="20" t="s">
        <v>154</v>
      </c>
      <c r="AF3" s="6" t="s">
        <v>6</v>
      </c>
    </row>
    <row r="4" spans="1:32" x14ac:dyDescent="0.25">
      <c r="A4" s="10" t="s">
        <v>142</v>
      </c>
      <c r="B4" s="10" t="s">
        <v>84</v>
      </c>
      <c r="C4" s="10" t="s">
        <v>85</v>
      </c>
      <c r="D4" s="10" t="s">
        <v>86</v>
      </c>
      <c r="E4" s="10" t="s">
        <v>87</v>
      </c>
      <c r="F4" s="10" t="s">
        <v>88</v>
      </c>
      <c r="G4" s="11">
        <v>0.45833333333333331</v>
      </c>
      <c r="H4" s="11">
        <v>0.57628472222222216</v>
      </c>
      <c r="I4" s="12">
        <f>IFERROR(M4/(HOUR(J4)+(MINUTE(J4)/60)+(SECOND(J4)/3600)),"")</f>
        <v>18.575279168271084</v>
      </c>
      <c r="J4" s="11">
        <v>9.0173611111111107E-2</v>
      </c>
      <c r="K4" s="12">
        <f>IFERROR(M4/(HOUR(L4)+(MINUTE(L4)/60)+(SECOND(L4)/3600)),"")</f>
        <v>19.150456530369198</v>
      </c>
      <c r="L4" s="11">
        <v>8.7465277777777781E-2</v>
      </c>
      <c r="M4" s="10">
        <v>40.200000000000003</v>
      </c>
      <c r="N4" s="13">
        <v>2.8182870370370371E-3</v>
      </c>
      <c r="O4" s="10">
        <v>80.400000000000006</v>
      </c>
      <c r="P4" s="10"/>
      <c r="Q4" s="14">
        <v>0.50184027777777784</v>
      </c>
      <c r="R4" s="14">
        <v>0.50454861111111116</v>
      </c>
      <c r="S4" s="14">
        <v>2.7083333333333334E-3</v>
      </c>
      <c r="T4" s="14">
        <v>4.3506944444444445E-2</v>
      </c>
      <c r="U4" s="21">
        <f>+T4+S4</f>
        <v>4.6215277777777779E-2</v>
      </c>
      <c r="V4" s="15">
        <v>20.100000000000001</v>
      </c>
      <c r="W4" s="22">
        <f>+V4/((HOUR(U4)+(MINUTE(U4)/60)+SECOND(U4)/3600))</f>
        <v>18.121712997746055</v>
      </c>
      <c r="X4" s="14">
        <v>0.53232638888888884</v>
      </c>
      <c r="Y4" s="16">
        <v>0.57628472222222216</v>
      </c>
      <c r="Z4" s="16">
        <v>0.57921296296296299</v>
      </c>
      <c r="AA4" s="16">
        <v>2.9282407407407412E-3</v>
      </c>
      <c r="AB4" s="16">
        <v>4.3958333333333328E-2</v>
      </c>
      <c r="AC4" s="21">
        <f>+AB4</f>
        <v>4.3958333333333328E-2</v>
      </c>
      <c r="AD4" s="17">
        <v>20.100000000000001</v>
      </c>
      <c r="AE4" s="22">
        <f>+AD4/((HOUR(AC4)+(MINUTE(AC4)/60)+SECOND(AC4)/3600))</f>
        <v>19.052132701421804</v>
      </c>
      <c r="AF4" s="16">
        <v>0</v>
      </c>
    </row>
    <row r="5" spans="1:32" x14ac:dyDescent="0.25">
      <c r="A5" s="10" t="s">
        <v>142</v>
      </c>
      <c r="B5" s="10" t="s">
        <v>89</v>
      </c>
      <c r="C5" s="10" t="s">
        <v>90</v>
      </c>
      <c r="D5" s="10" t="s">
        <v>91</v>
      </c>
      <c r="E5" s="10" t="s">
        <v>92</v>
      </c>
      <c r="F5" s="10" t="s">
        <v>93</v>
      </c>
      <c r="G5" s="11">
        <v>0.45833333333333331</v>
      </c>
      <c r="H5" s="11">
        <v>0.57730324074074069</v>
      </c>
      <c r="I5" s="12">
        <f>IFERROR(M5/(HOUR(J5)+(MINUTE(J5)/60)+(SECOND(J5)/3600)),"")</f>
        <v>18.367813174260696</v>
      </c>
      <c r="J5" s="11">
        <v>9.1192129629629637E-2</v>
      </c>
      <c r="K5" s="12">
        <f>IFERROR(M5/(HOUR(L5)+(MINUTE(L5)/60)+(SECOND(L5)/3600)),"")</f>
        <v>19.290855771794188</v>
      </c>
      <c r="L5" s="11">
        <v>8.68287037037037E-2</v>
      </c>
      <c r="M5" s="10">
        <v>40.200000000000003</v>
      </c>
      <c r="N5" s="13">
        <v>5.2604166666666667E-3</v>
      </c>
      <c r="O5" s="10">
        <v>76.38</v>
      </c>
      <c r="P5" s="10"/>
      <c r="Q5" s="14">
        <v>0.50185185185185188</v>
      </c>
      <c r="R5" s="14">
        <v>0.50621527777777775</v>
      </c>
      <c r="S5" s="14">
        <v>4.363425925925926E-3</v>
      </c>
      <c r="T5" s="14">
        <v>4.3518518518518519E-2</v>
      </c>
      <c r="U5" s="21">
        <f t="shared" ref="U5:U7" si="0">+T5+S5</f>
        <v>4.7881944444444442E-2</v>
      </c>
      <c r="V5" s="15">
        <v>20.100000000000001</v>
      </c>
      <c r="W5" s="22">
        <f t="shared" ref="W5:W7" si="1">+V5/((HOUR(U5)+(MINUTE(U5)/60)+SECOND(U5)/3600))</f>
        <v>17.49093546047861</v>
      </c>
      <c r="X5" s="14">
        <v>0.53399305555555554</v>
      </c>
      <c r="Y5" s="16">
        <v>0.57730324074074069</v>
      </c>
      <c r="Z5" s="16">
        <v>0.58346064814814813</v>
      </c>
      <c r="AA5" s="16">
        <v>6.1574074074074074E-3</v>
      </c>
      <c r="AB5" s="16">
        <v>4.3310185185185181E-2</v>
      </c>
      <c r="AC5" s="21">
        <f t="shared" ref="AC5:AC8" si="2">+AB5</f>
        <v>4.3310185185185181E-2</v>
      </c>
      <c r="AD5" s="17">
        <v>20.100000000000001</v>
      </c>
      <c r="AE5" s="22">
        <f t="shared" ref="AE5:AE7" si="3">+AD5/((HOUR(AC5)+(MINUTE(AC5)/60)+SECOND(AC5)/3600))</f>
        <v>19.3372528059861</v>
      </c>
      <c r="AF5" s="16">
        <v>0</v>
      </c>
    </row>
    <row r="6" spans="1:32" x14ac:dyDescent="0.25">
      <c r="A6" s="10" t="s">
        <v>142</v>
      </c>
      <c r="B6" s="10" t="s">
        <v>94</v>
      </c>
      <c r="C6" s="10" t="s">
        <v>95</v>
      </c>
      <c r="D6" s="10" t="s">
        <v>96</v>
      </c>
      <c r="E6" s="10" t="s">
        <v>97</v>
      </c>
      <c r="F6" s="10" t="s">
        <v>98</v>
      </c>
      <c r="G6" s="11">
        <v>0.45833333333333331</v>
      </c>
      <c r="H6" s="11">
        <v>0.59165509259259264</v>
      </c>
      <c r="I6" s="12">
        <f>IFERROR(M6/(HOUR(J6)+(MINUTE(J6)/60)+(SECOND(J6)/3600)),"")</f>
        <v>15.870161201886173</v>
      </c>
      <c r="J6" s="11">
        <v>0.10554398148148147</v>
      </c>
      <c r="K6" s="12">
        <f>IFERROR(M6/(HOUR(L6)+(MINUTE(L6)/60)+(SECOND(L6)/3600)),"")</f>
        <v>16.583018219319356</v>
      </c>
      <c r="L6" s="11">
        <v>0.10100694444444445</v>
      </c>
      <c r="M6" s="10">
        <v>40.200000000000003</v>
      </c>
      <c r="N6" s="13">
        <v>5.1678240740740738E-3</v>
      </c>
      <c r="O6" s="10">
        <v>72.36</v>
      </c>
      <c r="P6" s="10"/>
      <c r="Q6" s="14">
        <v>0.50421296296296292</v>
      </c>
      <c r="R6" s="14">
        <v>0.50875000000000004</v>
      </c>
      <c r="S6" s="14">
        <v>4.5370370370370365E-3</v>
      </c>
      <c r="T6" s="14">
        <v>4.5879629629629631E-2</v>
      </c>
      <c r="U6" s="21">
        <f t="shared" si="0"/>
        <v>5.0416666666666665E-2</v>
      </c>
      <c r="V6" s="15">
        <v>20.100000000000001</v>
      </c>
      <c r="W6" s="22">
        <f t="shared" si="1"/>
        <v>16.611570247933887</v>
      </c>
      <c r="X6" s="14">
        <v>0.53652777777777783</v>
      </c>
      <c r="Y6" s="16">
        <v>0.59165509259259264</v>
      </c>
      <c r="Z6" s="16">
        <v>0.59745370370370365</v>
      </c>
      <c r="AA6" s="16">
        <v>5.7986111111111112E-3</v>
      </c>
      <c r="AB6" s="16">
        <v>5.512731481481481E-2</v>
      </c>
      <c r="AC6" s="21">
        <f t="shared" si="2"/>
        <v>5.512731481481481E-2</v>
      </c>
      <c r="AD6" s="17">
        <v>20.100000000000001</v>
      </c>
      <c r="AE6" s="22">
        <f t="shared" si="3"/>
        <v>15.192105815662398</v>
      </c>
      <c r="AF6" s="16">
        <v>0</v>
      </c>
    </row>
    <row r="7" spans="1:32" x14ac:dyDescent="0.25">
      <c r="A7" s="10" t="s">
        <v>142</v>
      </c>
      <c r="B7" s="10" t="s">
        <v>99</v>
      </c>
      <c r="C7" s="10" t="s">
        <v>100</v>
      </c>
      <c r="D7" s="10" t="s">
        <v>101</v>
      </c>
      <c r="E7" s="10" t="s">
        <v>102</v>
      </c>
      <c r="F7" s="10" t="s">
        <v>103</v>
      </c>
      <c r="G7" s="11">
        <v>0.45833333333333331</v>
      </c>
      <c r="H7" s="11">
        <v>0.59166666666666667</v>
      </c>
      <c r="I7" s="12">
        <f>IFERROR(M7/(HOUR(J7)+(MINUTE(J7)/60)+(SECOND(J7)/3600)),"")</f>
        <v>15.868421052631581</v>
      </c>
      <c r="J7" s="11">
        <v>0.10555555555555556</v>
      </c>
      <c r="K7" s="12">
        <f>IFERROR(M7/(HOUR(L7)+(MINUTE(L7)/60)+(SECOND(L7)/3600)),"")</f>
        <v>17.849037987173165</v>
      </c>
      <c r="L7" s="11">
        <v>9.3842592592592589E-2</v>
      </c>
      <c r="M7" s="10">
        <v>40.200000000000003</v>
      </c>
      <c r="N7" s="11">
        <v>1.0625000000000001E-2</v>
      </c>
      <c r="O7" s="10">
        <v>68.34</v>
      </c>
      <c r="P7" s="10"/>
      <c r="Q7" s="14">
        <v>0.50422453703703707</v>
      </c>
      <c r="R7" s="14">
        <v>0.51593750000000005</v>
      </c>
      <c r="S7" s="14">
        <v>1.1712962962962965E-2</v>
      </c>
      <c r="T7" s="14">
        <v>4.5891203703703705E-2</v>
      </c>
      <c r="U7" s="21">
        <f t="shared" si="0"/>
        <v>5.7604166666666672E-2</v>
      </c>
      <c r="V7" s="15">
        <v>20.100000000000001</v>
      </c>
      <c r="W7" s="22">
        <f t="shared" si="1"/>
        <v>14.538878842676311</v>
      </c>
      <c r="X7" s="14">
        <v>0.54371527777777773</v>
      </c>
      <c r="Y7" s="16">
        <v>0.59166666666666667</v>
      </c>
      <c r="Z7" s="16">
        <v>0.60120370370370368</v>
      </c>
      <c r="AA7" s="16">
        <v>9.5370370370370366E-3</v>
      </c>
      <c r="AB7" s="16">
        <v>4.7951388888888891E-2</v>
      </c>
      <c r="AC7" s="21">
        <f t="shared" si="2"/>
        <v>4.7951388888888891E-2</v>
      </c>
      <c r="AD7" s="17">
        <v>20.100000000000001</v>
      </c>
      <c r="AE7" s="22">
        <f t="shared" si="3"/>
        <v>17.465604634322958</v>
      </c>
      <c r="AF7" s="16">
        <v>0</v>
      </c>
    </row>
    <row r="8" spans="1:32" s="27" customFormat="1" x14ac:dyDescent="0.25">
      <c r="A8" s="24" t="s">
        <v>142</v>
      </c>
      <c r="B8" s="24" t="s">
        <v>104</v>
      </c>
      <c r="C8" s="24" t="s">
        <v>105</v>
      </c>
      <c r="D8" s="24" t="s">
        <v>14</v>
      </c>
      <c r="E8" s="24" t="s">
        <v>106</v>
      </c>
      <c r="F8" s="24" t="s">
        <v>107</v>
      </c>
      <c r="G8" s="25">
        <v>0.45833333333333331</v>
      </c>
      <c r="H8" s="24"/>
      <c r="I8" s="26" t="str">
        <f>IFERROR(M8/(HOUR(J8)+(MINUTE(J8)/60)+(SECOND(J8)/3600)),"")</f>
        <v/>
      </c>
      <c r="J8" s="25"/>
      <c r="K8" s="26"/>
      <c r="L8" s="24"/>
      <c r="M8" s="24"/>
      <c r="N8" s="25"/>
      <c r="O8" s="24">
        <v>0</v>
      </c>
      <c r="P8" s="29" t="s">
        <v>108</v>
      </c>
      <c r="Q8" s="24"/>
      <c r="R8" s="24"/>
      <c r="S8" s="24"/>
      <c r="T8" s="24"/>
      <c r="U8" s="25"/>
      <c r="V8" s="24"/>
      <c r="W8" s="24"/>
      <c r="X8" s="24"/>
      <c r="Y8" s="24"/>
      <c r="Z8" s="24"/>
      <c r="AA8" s="24"/>
      <c r="AB8" s="24"/>
      <c r="AC8" s="25">
        <f t="shared" si="2"/>
        <v>0</v>
      </c>
      <c r="AD8" s="24"/>
      <c r="AE8" s="24"/>
      <c r="AF8" s="24"/>
    </row>
  </sheetData>
  <sheetProtection sheet="1" objects="1" scenarios="1"/>
  <autoFilter ref="A3:AF3">
    <sortState ref="A4:AY8">
      <sortCondition descending="1" ref="O3"/>
    </sortState>
  </autoFilter>
  <mergeCells count="4">
    <mergeCell ref="A1:AF1"/>
    <mergeCell ref="G2:P2"/>
    <mergeCell ref="Q2:X2"/>
    <mergeCell ref="Y2:AF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O4" sqref="O4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24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</row>
    <row r="2" spans="1:24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</row>
    <row r="3" spans="1:24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</row>
    <row r="4" spans="1:24" x14ac:dyDescent="0.25">
      <c r="A4" s="10" t="s">
        <v>143</v>
      </c>
      <c r="B4" s="10" t="s">
        <v>109</v>
      </c>
      <c r="C4" s="10" t="s">
        <v>17</v>
      </c>
      <c r="D4" s="10" t="s">
        <v>110</v>
      </c>
      <c r="E4" s="10" t="s">
        <v>111</v>
      </c>
      <c r="F4" s="10" t="s">
        <v>112</v>
      </c>
      <c r="G4" s="11">
        <v>0.5</v>
      </c>
      <c r="H4" s="11">
        <v>0.55126157407407406</v>
      </c>
      <c r="I4" s="12">
        <f t="shared" ref="I4" si="0">IFERROR(M4/(HOUR(J4)+(MINUTE(J4)/60)+(SECOND(J4)/3600)),"")</f>
        <v>16.337773763829308</v>
      </c>
      <c r="J4" s="11">
        <v>5.1261574074074077E-2</v>
      </c>
      <c r="K4" s="12">
        <f t="shared" ref="K4" si="1">IFERROR(M4/(HOUR(L4)+(MINUTE(L4)/60)+(SECOND(L4)/3600)),"")</f>
        <v>16.337773763829308</v>
      </c>
      <c r="L4" s="11">
        <v>5.1261574074074077E-2</v>
      </c>
      <c r="M4" s="10">
        <v>20.100000000000001</v>
      </c>
      <c r="N4" s="11">
        <v>6.030092592592593E-3</v>
      </c>
      <c r="O4" s="10">
        <v>40.200000000000003</v>
      </c>
      <c r="P4" s="10"/>
      <c r="Q4" s="14">
        <v>0.55126157407407406</v>
      </c>
      <c r="R4" s="14">
        <v>0.55729166666666663</v>
      </c>
      <c r="S4" s="14">
        <v>6.030092592592593E-3</v>
      </c>
      <c r="T4" s="14">
        <v>5.1261574074074077E-2</v>
      </c>
      <c r="U4" s="21">
        <f>+T4</f>
        <v>5.1261574074074077E-2</v>
      </c>
      <c r="V4" s="15">
        <v>20.100000000000001</v>
      </c>
      <c r="W4" s="22">
        <f>+V4/((HOUR(U4)+(MINUTE(U4)/60)+SECOND(U4)/3600))</f>
        <v>16.337773763829308</v>
      </c>
      <c r="X4" s="14">
        <v>0</v>
      </c>
    </row>
  </sheetData>
  <sheetProtection sheet="1" objects="1" scenarios="1"/>
  <mergeCells count="3">
    <mergeCell ref="A1:X1"/>
    <mergeCell ref="G2:P2"/>
    <mergeCell ref="Q2:X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O6" sqref="O6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23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</row>
    <row r="3" spans="1:23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5" t="s">
        <v>163</v>
      </c>
      <c r="U3" s="20" t="s">
        <v>162</v>
      </c>
      <c r="V3" s="4" t="s">
        <v>8</v>
      </c>
      <c r="W3" s="20" t="s">
        <v>154</v>
      </c>
    </row>
    <row r="4" spans="1:23" x14ac:dyDescent="0.25">
      <c r="A4" s="10" t="s">
        <v>144</v>
      </c>
      <c r="B4" s="10" t="s">
        <v>113</v>
      </c>
      <c r="C4" s="10" t="s">
        <v>114</v>
      </c>
      <c r="D4" s="10" t="s">
        <v>115</v>
      </c>
      <c r="E4" s="10" t="s">
        <v>116</v>
      </c>
      <c r="F4" s="10" t="s">
        <v>117</v>
      </c>
      <c r="G4" s="11">
        <v>0.5</v>
      </c>
      <c r="H4" s="11">
        <v>0.55391203703703706</v>
      </c>
      <c r="I4" s="12">
        <f>IFERROR(M4/(HOUR(J4)+(MINUTE(J4)/60)+(SECOND(J4)/3600)),"")</f>
        <v>14.947324932865113</v>
      </c>
      <c r="J4" s="11">
        <v>5.603009259259259E-2</v>
      </c>
      <c r="K4" s="12">
        <f>IFERROR(M4/(HOUR(L4)+(MINUTE(L4)/60)+(SECOND(L4)/3600)),"")</f>
        <v>15.534564190639761</v>
      </c>
      <c r="L4" s="11">
        <v>5.3912037037037036E-2</v>
      </c>
      <c r="M4" s="10">
        <v>20.100000000000001</v>
      </c>
      <c r="N4" s="11">
        <v>2.1180555555555553E-3</v>
      </c>
      <c r="O4" s="10">
        <v>32.159999999999997</v>
      </c>
      <c r="P4" s="10"/>
      <c r="Q4" s="14">
        <v>0.55391203703703706</v>
      </c>
      <c r="R4" s="14">
        <v>0.55603009259259262</v>
      </c>
      <c r="S4" s="14">
        <v>2.1180555555555553E-3</v>
      </c>
      <c r="T4" s="14">
        <v>5.3912037037037036E-2</v>
      </c>
      <c r="U4" s="21">
        <f>+T4+S4</f>
        <v>5.603009259259259E-2</v>
      </c>
      <c r="V4" s="15">
        <v>20.100000000000001</v>
      </c>
      <c r="W4" s="22">
        <f>+V4/((HOUR(U4)+(MINUTE(U4)/60)+SECOND(U4)/3600))</f>
        <v>14.947324932865113</v>
      </c>
    </row>
    <row r="5" spans="1:23" x14ac:dyDescent="0.25">
      <c r="A5" s="10" t="s">
        <v>144</v>
      </c>
      <c r="B5" s="10" t="s">
        <v>118</v>
      </c>
      <c r="C5" s="10" t="s">
        <v>119</v>
      </c>
      <c r="D5" s="10" t="s">
        <v>120</v>
      </c>
      <c r="E5" s="10" t="s">
        <v>121</v>
      </c>
      <c r="F5" s="10" t="s">
        <v>122</v>
      </c>
      <c r="G5" s="11">
        <v>0.5</v>
      </c>
      <c r="H5" s="11">
        <v>0.56619212962962961</v>
      </c>
      <c r="I5" s="12">
        <f>IFERROR(M5/(HOUR(J5)+(MINUTE(J5)/60)+(SECOND(J5)/3600)),"")</f>
        <v>11.514958625079569</v>
      </c>
      <c r="J5" s="11">
        <v>7.273148148148148E-2</v>
      </c>
      <c r="K5" s="12">
        <f>IFERROR(M5/(HOUR(L5)+(MINUTE(L5)/60)+(SECOND(L5)/3600)),"")</f>
        <v>12.652561636649764</v>
      </c>
      <c r="L5" s="11">
        <v>6.6192129629629629E-2</v>
      </c>
      <c r="M5" s="10">
        <v>20.100000000000001</v>
      </c>
      <c r="N5" s="11">
        <v>6.5393518518518517E-3</v>
      </c>
      <c r="O5" s="10">
        <v>30.55</v>
      </c>
      <c r="P5" s="10"/>
      <c r="Q5" s="14">
        <v>0.56619212962962961</v>
      </c>
      <c r="R5" s="14">
        <v>0.57273148148148145</v>
      </c>
      <c r="S5" s="14">
        <v>6.5393518518518517E-3</v>
      </c>
      <c r="T5" s="14">
        <v>6.6192129629629629E-2</v>
      </c>
      <c r="U5" s="21">
        <f t="shared" ref="U5:U6" si="0">+T5+S5</f>
        <v>7.273148148148148E-2</v>
      </c>
      <c r="V5" s="15">
        <v>20.100000000000001</v>
      </c>
      <c r="W5" s="22">
        <f t="shared" ref="W5:W6" si="1">+V5/((HOUR(U5)+(MINUTE(U5)/60)+SECOND(U5)/3600))</f>
        <v>11.514958625079569</v>
      </c>
    </row>
    <row r="6" spans="1:23" x14ac:dyDescent="0.25">
      <c r="A6" s="10" t="s">
        <v>144</v>
      </c>
      <c r="B6" s="10" t="s">
        <v>123</v>
      </c>
      <c r="C6" s="10" t="s">
        <v>124</v>
      </c>
      <c r="D6" s="10" t="s">
        <v>125</v>
      </c>
      <c r="E6" s="10" t="s">
        <v>126</v>
      </c>
      <c r="F6" s="10" t="s">
        <v>127</v>
      </c>
      <c r="G6" s="11">
        <v>0.5</v>
      </c>
      <c r="H6" s="11">
        <v>0.56612268518518516</v>
      </c>
      <c r="I6" s="12">
        <f>IFERROR(M6/(HOUR(J6)+(MINUTE(J6)/60)+(SECOND(J6)/3600)),"")</f>
        <v>11.485714285714286</v>
      </c>
      <c r="J6" s="11">
        <v>7.2916666666666671E-2</v>
      </c>
      <c r="K6" s="12">
        <f>IFERROR(M6/(HOUR(L6)+(MINUTE(L6)/60)+(SECOND(L6)/3600)),"")</f>
        <v>12.665849816208647</v>
      </c>
      <c r="L6" s="11">
        <v>6.6122685185185187E-2</v>
      </c>
      <c r="M6" s="10">
        <v>20.100000000000001</v>
      </c>
      <c r="N6" s="11">
        <v>6.7939814814814816E-3</v>
      </c>
      <c r="O6" s="10">
        <v>28.94</v>
      </c>
      <c r="P6" s="10"/>
      <c r="Q6" s="14">
        <v>0.56612268518518516</v>
      </c>
      <c r="R6" s="14">
        <v>0.57291666666666663</v>
      </c>
      <c r="S6" s="14">
        <v>6.7939814814814816E-3</v>
      </c>
      <c r="T6" s="14">
        <v>6.6122685185185187E-2</v>
      </c>
      <c r="U6" s="21">
        <f t="shared" si="0"/>
        <v>7.2916666666666671E-2</v>
      </c>
      <c r="V6" s="15">
        <v>20.100000000000001</v>
      </c>
      <c r="W6" s="22">
        <f t="shared" si="1"/>
        <v>11.485714285714286</v>
      </c>
    </row>
  </sheetData>
  <sheetProtection sheet="1" objects="1" scenarios="1"/>
  <autoFilter ref="A3:W3">
    <sortState ref="A4:AY6">
      <sortCondition descending="1" ref="O3"/>
    </sortState>
  </autoFilter>
  <mergeCells count="3">
    <mergeCell ref="A1:W1"/>
    <mergeCell ref="G2:P2"/>
    <mergeCell ref="Q2:W2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13" sqref="A13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23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1:23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</row>
    <row r="3" spans="1:23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</row>
    <row r="4" spans="1:23" x14ac:dyDescent="0.25">
      <c r="A4" s="10" t="s">
        <v>145</v>
      </c>
      <c r="B4" s="10" t="s">
        <v>132</v>
      </c>
      <c r="C4" s="10" t="s">
        <v>133</v>
      </c>
      <c r="D4" s="10" t="s">
        <v>134</v>
      </c>
      <c r="E4" s="10" t="s">
        <v>135</v>
      </c>
      <c r="F4" s="10" t="s">
        <v>136</v>
      </c>
      <c r="G4" s="11">
        <v>0.51041666666666663</v>
      </c>
      <c r="H4" s="11">
        <v>0.53951388888888896</v>
      </c>
      <c r="I4" s="12">
        <f>IFERROR(M4/(HOUR(J4)+(MINUTE(J4)/60)+(SECOND(J4)/3600)),"")</f>
        <v>13.939393939393939</v>
      </c>
      <c r="J4" s="11">
        <v>3.4374999999999996E-2</v>
      </c>
      <c r="K4" s="12">
        <f>IFERROR(M4/(HOUR(L4)+(MINUTE(L4)/60)+(SECOND(L4)/3600)),"")</f>
        <v>16.467780429594271</v>
      </c>
      <c r="L4" s="11">
        <v>2.9097222222222222E-2</v>
      </c>
      <c r="M4" s="10">
        <v>11.5</v>
      </c>
      <c r="N4" s="11">
        <v>5.2777777777777771E-3</v>
      </c>
      <c r="O4" s="10">
        <v>18.399999999999999</v>
      </c>
      <c r="P4" s="10"/>
      <c r="Q4" s="14">
        <v>0.53951388888888896</v>
      </c>
      <c r="R4" s="14">
        <v>0.54479166666666667</v>
      </c>
      <c r="S4" s="14">
        <v>5.2777777777777771E-3</v>
      </c>
      <c r="T4" s="14">
        <v>2.9097222222222222E-2</v>
      </c>
      <c r="U4" s="21">
        <f>+T4+S4</f>
        <v>3.4375000000000003E-2</v>
      </c>
      <c r="V4" s="15">
        <v>11.5</v>
      </c>
      <c r="W4" s="22">
        <f>+V4/((HOUR(U4)+(MINUTE(U4)/60)+SECOND(U4)/3600))</f>
        <v>13.939393939393939</v>
      </c>
    </row>
    <row r="5" spans="1:23" x14ac:dyDescent="0.25">
      <c r="A5" s="10" t="s">
        <v>145</v>
      </c>
      <c r="B5" s="10" t="s">
        <v>128</v>
      </c>
      <c r="C5" s="10" t="s">
        <v>95</v>
      </c>
      <c r="D5" s="10" t="s">
        <v>129</v>
      </c>
      <c r="E5" s="10" t="s">
        <v>130</v>
      </c>
      <c r="F5" s="10" t="s">
        <v>131</v>
      </c>
      <c r="G5" s="11">
        <v>0.51041666666666663</v>
      </c>
      <c r="H5" s="11">
        <v>0.53950231481481481</v>
      </c>
      <c r="I5" s="12">
        <f>IFERROR(M5/(HOUR(J5)+(MINUTE(J5)/60)+(SECOND(J5)/3600)),"")</f>
        <v>12.284866468842729</v>
      </c>
      <c r="J5" s="11">
        <v>3.9004629629629632E-2</v>
      </c>
      <c r="K5" s="12">
        <f t="shared" ref="K5" si="0">IFERROR(M5/(HOUR(L5)+(MINUTE(L5)/60)+(SECOND(L5)/3600)),"")</f>
        <v>16.474333465976919</v>
      </c>
      <c r="L5" s="11">
        <v>2.9085648148148149E-2</v>
      </c>
      <c r="M5" s="10">
        <v>11.5</v>
      </c>
      <c r="N5" s="11">
        <v>9.9189814814814817E-3</v>
      </c>
      <c r="O5" s="10">
        <v>17.48</v>
      </c>
      <c r="P5" s="10"/>
      <c r="Q5" s="14">
        <v>0.53950231481481481</v>
      </c>
      <c r="R5" s="14">
        <v>0.54942129629629632</v>
      </c>
      <c r="S5" s="14">
        <v>9.9189814814814817E-3</v>
      </c>
      <c r="T5" s="14">
        <v>2.9085648148148149E-2</v>
      </c>
      <c r="U5" s="21">
        <f>+T5+S5</f>
        <v>3.9004629629629632E-2</v>
      </c>
      <c r="V5" s="15">
        <v>11.5</v>
      </c>
      <c r="W5" s="22">
        <f>+V5/((HOUR(U5)+(MINUTE(U5)/60)+SECOND(U5)/3600))</f>
        <v>12.284866468842729</v>
      </c>
    </row>
  </sheetData>
  <sheetProtection sheet="1" objects="1" scenarios="1"/>
  <mergeCells count="3">
    <mergeCell ref="A1:W1"/>
    <mergeCell ref="G2:P2"/>
    <mergeCell ref="Q2:W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2"/>
  <sheetViews>
    <sheetView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I12" sqref="I12"/>
    </sheetView>
  </sheetViews>
  <sheetFormatPr baseColWidth="10" defaultRowHeight="15" x14ac:dyDescent="0.25"/>
  <cols>
    <col min="1" max="1" width="15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  <col min="20" max="20" width="12.7109375" customWidth="1"/>
    <col min="21" max="21" width="12.140625" customWidth="1"/>
  </cols>
  <sheetData>
    <row r="1" spans="1:55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</row>
    <row r="2" spans="1:55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  <c r="AG2" s="49" t="s">
        <v>159</v>
      </c>
      <c r="AH2" s="49"/>
      <c r="AI2" s="49"/>
      <c r="AJ2" s="49"/>
      <c r="AK2" s="49"/>
      <c r="AL2" s="49"/>
      <c r="AM2" s="49"/>
      <c r="AN2" s="49"/>
      <c r="AO2" s="50" t="s">
        <v>200</v>
      </c>
      <c r="AP2" s="50"/>
      <c r="AQ2" s="50"/>
      <c r="AR2" s="50"/>
      <c r="AS2" s="50"/>
      <c r="AT2" s="50"/>
      <c r="AU2" s="50"/>
      <c r="AV2" s="50"/>
      <c r="AW2" s="51" t="s">
        <v>199</v>
      </c>
      <c r="AX2" s="51"/>
      <c r="AY2" s="51"/>
      <c r="AZ2" s="51"/>
      <c r="BA2" s="51"/>
      <c r="BB2" s="51"/>
      <c r="BC2" s="51"/>
    </row>
    <row r="3" spans="1:55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0" t="s">
        <v>157</v>
      </c>
      <c r="J3" s="20" t="s">
        <v>146</v>
      </c>
      <c r="K3" s="3" t="s">
        <v>198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196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196</v>
      </c>
      <c r="AD3" s="6" t="s">
        <v>8</v>
      </c>
      <c r="AE3" s="20" t="s">
        <v>154</v>
      </c>
      <c r="AF3" s="6" t="s">
        <v>6</v>
      </c>
      <c r="AG3" s="8" t="s">
        <v>7</v>
      </c>
      <c r="AH3" s="8" t="s">
        <v>151</v>
      </c>
      <c r="AI3" s="9" t="s">
        <v>152</v>
      </c>
      <c r="AJ3" s="8" t="s">
        <v>153</v>
      </c>
      <c r="AK3" s="20" t="s">
        <v>197</v>
      </c>
      <c r="AL3" s="8" t="s">
        <v>8</v>
      </c>
      <c r="AM3" s="20" t="s">
        <v>154</v>
      </c>
      <c r="AN3" s="8" t="s">
        <v>6</v>
      </c>
      <c r="AO3" s="42" t="s">
        <v>7</v>
      </c>
      <c r="AP3" s="42" t="s">
        <v>151</v>
      </c>
      <c r="AQ3" s="43" t="s">
        <v>152</v>
      </c>
      <c r="AR3" s="43" t="s">
        <v>163</v>
      </c>
      <c r="AS3" s="20" t="s">
        <v>164</v>
      </c>
      <c r="AT3" s="42" t="s">
        <v>8</v>
      </c>
      <c r="AU3" s="20" t="s">
        <v>154</v>
      </c>
      <c r="AV3" s="42" t="s">
        <v>6</v>
      </c>
      <c r="AW3" s="40" t="s">
        <v>7</v>
      </c>
      <c r="AX3" s="40" t="s">
        <v>151</v>
      </c>
      <c r="AY3" s="41" t="s">
        <v>152</v>
      </c>
      <c r="AZ3" s="40" t="s">
        <v>153</v>
      </c>
      <c r="BA3" s="20" t="s">
        <v>196</v>
      </c>
      <c r="BB3" s="40" t="s">
        <v>8</v>
      </c>
      <c r="BC3" s="20" t="s">
        <v>154</v>
      </c>
    </row>
    <row r="4" spans="1:55" x14ac:dyDescent="0.25">
      <c r="A4" s="10" t="s">
        <v>170</v>
      </c>
      <c r="B4" s="10" t="s">
        <v>195</v>
      </c>
      <c r="C4" s="10" t="s">
        <v>194</v>
      </c>
      <c r="D4" s="10" t="s">
        <v>193</v>
      </c>
      <c r="E4" s="10" t="s">
        <v>192</v>
      </c>
      <c r="F4" s="10" t="s">
        <v>191</v>
      </c>
      <c r="G4" s="11">
        <v>0.25</v>
      </c>
      <c r="H4" s="11">
        <v>0.64253472222222219</v>
      </c>
      <c r="I4" s="22">
        <f t="shared" ref="I4:I9" si="0">IFERROR(M4/(HOUR(J4)+(MINUTE(J4)/60)+(SECOND(J4)/3600)),"")</f>
        <v>17.84083898827884</v>
      </c>
      <c r="J4" s="21">
        <v>0.28142361111111108</v>
      </c>
      <c r="K4" s="12">
        <f>IFERROR(M4/(HOUR(L4)+(MINUTE(L4)/60)+(SECOND(L4)/3600)),"")</f>
        <v>18.873178159669347</v>
      </c>
      <c r="L4" s="11">
        <v>0.26603009259259258</v>
      </c>
      <c r="M4" s="10">
        <v>120.5</v>
      </c>
      <c r="N4" s="13">
        <v>3.9861111111111113E-3</v>
      </c>
      <c r="O4" s="10">
        <v>120</v>
      </c>
      <c r="P4" s="10"/>
      <c r="Q4" s="14">
        <v>0.31807870370370367</v>
      </c>
      <c r="R4" s="14">
        <v>0.32123842592592594</v>
      </c>
      <c r="S4" s="14">
        <v>3.1597222222222222E-3</v>
      </c>
      <c r="T4" s="14">
        <v>6.8078703703703711E-2</v>
      </c>
      <c r="U4" s="21">
        <f t="shared" ref="U4:U9" si="1">+T4+S4</f>
        <v>7.1238425925925927E-2</v>
      </c>
      <c r="V4" s="15">
        <v>30.1</v>
      </c>
      <c r="W4" s="22">
        <f t="shared" ref="W4:W9" si="2">+V4/((HOUR(U4)+(MINUTE(U4)/60)+SECOND(U4)/3600))</f>
        <v>17.605199025182781</v>
      </c>
      <c r="X4" s="14">
        <v>0.34901620370370368</v>
      </c>
      <c r="Y4" s="16">
        <v>0.41302083333333334</v>
      </c>
      <c r="Z4" s="16">
        <v>0.41704861111111113</v>
      </c>
      <c r="AA4" s="16">
        <v>4.0277777777777777E-3</v>
      </c>
      <c r="AB4" s="16">
        <v>6.400462962962962E-2</v>
      </c>
      <c r="AC4" s="21">
        <f t="shared" ref="AC4:AC9" si="3">+AB4+AA4</f>
        <v>6.8032407407407403E-2</v>
      </c>
      <c r="AD4" s="17">
        <v>30.1</v>
      </c>
      <c r="AE4" s="22">
        <f t="shared" ref="AE4:AE9" si="4">+AD4/((HOUR(AC4)+(MINUTE(AC4)/60)+SECOND(AC4)/3600))</f>
        <v>18.43484178291936</v>
      </c>
      <c r="AF4" s="16">
        <v>0.44135416666666666</v>
      </c>
      <c r="AG4" s="18">
        <v>0.48500000000000004</v>
      </c>
      <c r="AH4" s="18">
        <v>0.48887731481481483</v>
      </c>
      <c r="AI4" s="18">
        <v>3.8773148148148143E-3</v>
      </c>
      <c r="AJ4" s="18">
        <v>4.3645833333333335E-2</v>
      </c>
      <c r="AK4" s="21">
        <f>+AJ4+AI4</f>
        <v>4.7523148148148148E-2</v>
      </c>
      <c r="AL4" s="19">
        <v>20.100000000000001</v>
      </c>
      <c r="AM4" s="22">
        <f>+AL4/((HOUR(AK4)+(MINUTE(AK4)/60)+SECOND(AK4)/3600))</f>
        <v>17.622990745250853</v>
      </c>
      <c r="AN4" s="18">
        <v>0.51318287037037036</v>
      </c>
      <c r="AO4" s="38">
        <v>0.56071759259259257</v>
      </c>
      <c r="AP4" s="38">
        <v>0.56504629629629632</v>
      </c>
      <c r="AQ4" s="38">
        <v>4.3287037037037035E-3</v>
      </c>
      <c r="AR4" s="38">
        <v>4.7534722222222221E-2</v>
      </c>
      <c r="AS4" s="21">
        <f>+AR4+AQ4</f>
        <v>5.1863425925925924E-2</v>
      </c>
      <c r="AT4" s="39">
        <v>20.100000000000001</v>
      </c>
      <c r="AU4" s="22">
        <f>+AT4/((HOUR(AS4)+(MINUTE(AS4)/60)+SECOND(AS4)/3600))</f>
        <v>16.148181209551439</v>
      </c>
      <c r="AV4" s="38">
        <v>0.59976851851851853</v>
      </c>
      <c r="AW4" s="37">
        <v>0.64253472222222219</v>
      </c>
      <c r="AX4" s="37">
        <v>0.6470717592592593</v>
      </c>
      <c r="AY4" s="37">
        <v>4.5370370370370365E-3</v>
      </c>
      <c r="AZ4" s="37">
        <v>4.2766203703703702E-2</v>
      </c>
      <c r="BA4" s="21">
        <f>+AZ4</f>
        <v>4.2766203703703702E-2</v>
      </c>
      <c r="BB4" s="36">
        <v>20.100000000000001</v>
      </c>
      <c r="BC4" s="22">
        <f>+BB4/((HOUR(BA4)+(MINUTE(BA4)/60)+SECOND(BA4)/3600))</f>
        <v>19.583220568335591</v>
      </c>
    </row>
    <row r="5" spans="1:55" x14ac:dyDescent="0.25">
      <c r="A5" s="10" t="s">
        <v>170</v>
      </c>
      <c r="B5" s="10" t="s">
        <v>190</v>
      </c>
      <c r="C5" s="10" t="s">
        <v>189</v>
      </c>
      <c r="D5" s="10" t="s">
        <v>188</v>
      </c>
      <c r="E5" s="10" t="s">
        <v>187</v>
      </c>
      <c r="F5" s="10" t="s">
        <v>186</v>
      </c>
      <c r="G5" s="11">
        <v>0.25</v>
      </c>
      <c r="H5" s="11">
        <v>0.64531250000000007</v>
      </c>
      <c r="I5" s="22">
        <f t="shared" si="0"/>
        <v>17.666463042150276</v>
      </c>
      <c r="J5" s="21">
        <v>0.28420138888888885</v>
      </c>
      <c r="K5" s="12">
        <f>IFERROR(M5/(HOUR(L5)+(MINUTE(L5)/60)+(SECOND(L5)/3600)),"")</f>
        <v>18.90937622597097</v>
      </c>
      <c r="L5" s="11">
        <v>0.26552083333333332</v>
      </c>
      <c r="M5" s="10">
        <v>120.5</v>
      </c>
      <c r="N5" s="13">
        <v>7.1134259259259267E-3</v>
      </c>
      <c r="O5" s="10">
        <v>110</v>
      </c>
      <c r="P5" s="10"/>
      <c r="Q5" s="14">
        <v>0.31806712962962963</v>
      </c>
      <c r="R5" s="14">
        <v>0.3190162037037037</v>
      </c>
      <c r="S5" s="14">
        <v>9.4907407407407408E-4</v>
      </c>
      <c r="T5" s="14">
        <v>6.806712962962963E-2</v>
      </c>
      <c r="U5" s="21">
        <f t="shared" si="1"/>
        <v>6.9016203703703705E-2</v>
      </c>
      <c r="V5" s="15">
        <v>30.1</v>
      </c>
      <c r="W5" s="22">
        <f t="shared" si="2"/>
        <v>18.172061043099113</v>
      </c>
      <c r="X5" s="14">
        <v>0.34679398148148149</v>
      </c>
      <c r="Y5" s="16">
        <v>0.4133101851851852</v>
      </c>
      <c r="Z5" s="16">
        <v>0.41793981481481479</v>
      </c>
      <c r="AA5" s="16">
        <v>4.6296296296296302E-3</v>
      </c>
      <c r="AB5" s="16">
        <v>6.6516203703703702E-2</v>
      </c>
      <c r="AC5" s="21">
        <f t="shared" si="3"/>
        <v>7.1145833333333339E-2</v>
      </c>
      <c r="AD5" s="17">
        <v>30.1</v>
      </c>
      <c r="AE5" s="22">
        <f t="shared" si="4"/>
        <v>17.628111273792094</v>
      </c>
      <c r="AF5" s="16">
        <v>0.44224537037037037</v>
      </c>
      <c r="AG5" s="18">
        <v>0.48478009259259264</v>
      </c>
      <c r="AH5" s="18">
        <v>0.48895833333333333</v>
      </c>
      <c r="AI5" s="18">
        <v>4.1782407407407402E-3</v>
      </c>
      <c r="AJ5" s="18">
        <v>4.2534722222222217E-2</v>
      </c>
      <c r="AK5" s="21">
        <f>+AJ5+AI5</f>
        <v>4.6712962962962956E-2</v>
      </c>
      <c r="AL5" s="19">
        <v>20.100000000000001</v>
      </c>
      <c r="AM5" s="22">
        <f>+AL5/((HOUR(AK5)+(MINUTE(AK5)/60)+SECOND(AK5)/3600))</f>
        <v>17.928642220019821</v>
      </c>
      <c r="AN5" s="18">
        <v>0.51326388888888885</v>
      </c>
      <c r="AO5" s="38">
        <v>0.5560532407407407</v>
      </c>
      <c r="AP5" s="38">
        <v>0.56497685185185187</v>
      </c>
      <c r="AQ5" s="38">
        <v>8.9236111111111113E-3</v>
      </c>
      <c r="AR5" s="38">
        <v>4.2789351851851849E-2</v>
      </c>
      <c r="AS5" s="21">
        <f>+AR5+AQ5</f>
        <v>5.1712962962962961E-2</v>
      </c>
      <c r="AT5" s="39">
        <v>20.100000000000001</v>
      </c>
      <c r="AU5" s="22">
        <f>+AT5/((HOUR(AS5)+(MINUTE(AS5)/60)+SECOND(AS5)/3600))</f>
        <v>16.195165622202328</v>
      </c>
      <c r="AV5" s="38">
        <v>0.59969907407407408</v>
      </c>
      <c r="AW5" s="37">
        <v>0.64531250000000007</v>
      </c>
      <c r="AX5" s="37">
        <v>0.66219907407407408</v>
      </c>
      <c r="AY5" s="37">
        <v>1.6886574074074075E-2</v>
      </c>
      <c r="AZ5" s="37">
        <v>4.5613425925925925E-2</v>
      </c>
      <c r="BA5" s="21">
        <f>+AZ5</f>
        <v>4.5613425925925925E-2</v>
      </c>
      <c r="BB5" s="36">
        <v>20.100000000000001</v>
      </c>
      <c r="BC5" s="22">
        <f>+BB5/((HOUR(BA5)+(MINUTE(BA5)/60)+SECOND(BA5)/3600))</f>
        <v>18.360822126363871</v>
      </c>
    </row>
    <row r="6" spans="1:55" x14ac:dyDescent="0.25">
      <c r="A6" s="10" t="s">
        <v>170</v>
      </c>
      <c r="B6" s="10" t="s">
        <v>185</v>
      </c>
      <c r="C6" s="10" t="s">
        <v>184</v>
      </c>
      <c r="D6" s="10" t="s">
        <v>183</v>
      </c>
      <c r="E6" s="10" t="s">
        <v>182</v>
      </c>
      <c r="F6" s="10" t="s">
        <v>181</v>
      </c>
      <c r="G6" s="11">
        <v>0.25</v>
      </c>
      <c r="H6" s="11">
        <v>0.66005787037037034</v>
      </c>
      <c r="I6" s="22">
        <f t="shared" si="0"/>
        <v>16.795075302954043</v>
      </c>
      <c r="J6" s="21">
        <v>0.29894675925925923</v>
      </c>
      <c r="K6" s="12">
        <f>IFERROR(M6/(HOUR(L6)+(MINUTE(L6)/60)+(SECOND(L6)/3600)),"")</f>
        <v>18.058446424111231</v>
      </c>
      <c r="L6" s="11">
        <v>0.27803240740740742</v>
      </c>
      <c r="M6" s="10">
        <v>120.5</v>
      </c>
      <c r="N6" s="13">
        <v>7.6319444444444447E-3</v>
      </c>
      <c r="O6" s="10">
        <v>100</v>
      </c>
      <c r="P6" s="10"/>
      <c r="Q6" s="14">
        <v>0.31805555555555554</v>
      </c>
      <c r="R6" s="14">
        <v>0.31891203703703702</v>
      </c>
      <c r="S6" s="14">
        <v>8.564814814814815E-4</v>
      </c>
      <c r="T6" s="14">
        <v>6.805555555555555E-2</v>
      </c>
      <c r="U6" s="21">
        <f t="shared" si="1"/>
        <v>6.8912037037037036E-2</v>
      </c>
      <c r="V6" s="15">
        <v>30.1</v>
      </c>
      <c r="W6" s="22">
        <f t="shared" si="2"/>
        <v>18.199529727914008</v>
      </c>
      <c r="X6" s="14">
        <v>0.34668981481481481</v>
      </c>
      <c r="Y6" s="16">
        <v>0.41327546296296297</v>
      </c>
      <c r="Z6" s="16">
        <v>0.41447916666666668</v>
      </c>
      <c r="AA6" s="16">
        <v>1.2037037037037038E-3</v>
      </c>
      <c r="AB6" s="16">
        <v>6.6585648148148144E-2</v>
      </c>
      <c r="AC6" s="21">
        <f t="shared" si="3"/>
        <v>6.7789351851851851E-2</v>
      </c>
      <c r="AD6" s="17">
        <v>30.1</v>
      </c>
      <c r="AE6" s="22">
        <f t="shared" si="4"/>
        <v>18.500939047293837</v>
      </c>
      <c r="AF6" s="16">
        <v>0.43878472222222226</v>
      </c>
      <c r="AG6" s="18">
        <v>0.48395833333333332</v>
      </c>
      <c r="AH6" s="18">
        <v>0.49296296296296299</v>
      </c>
      <c r="AI6" s="18">
        <v>9.0046296296296298E-3</v>
      </c>
      <c r="AJ6" s="18">
        <v>4.5173611111111116E-2</v>
      </c>
      <c r="AK6" s="21">
        <f>+AJ6+AI6</f>
        <v>5.4178240740740749E-2</v>
      </c>
      <c r="AL6" s="19">
        <v>20.100000000000001</v>
      </c>
      <c r="AM6" s="22">
        <f>+AL6/((HOUR(AK6)+(MINUTE(AK6)/60)+SECOND(AK6)/3600))</f>
        <v>15.458235419782097</v>
      </c>
      <c r="AN6" s="18">
        <v>0.51726851851851852</v>
      </c>
      <c r="AO6" s="38">
        <v>0.56596064814814817</v>
      </c>
      <c r="AP6" s="38">
        <v>0.57581018518518523</v>
      </c>
      <c r="AQ6" s="38">
        <v>9.8495370370370369E-3</v>
      </c>
      <c r="AR6" s="38">
        <v>4.8692129629629627E-2</v>
      </c>
      <c r="AS6" s="21">
        <f>+AR6+AQ6</f>
        <v>5.8541666666666665E-2</v>
      </c>
      <c r="AT6" s="39">
        <v>20.100000000000001</v>
      </c>
      <c r="AU6" s="22">
        <f>+AT6/((HOUR(AS6)+(MINUTE(AS6)/60)+SECOND(AS6)/3600))</f>
        <v>14.306049822064059</v>
      </c>
      <c r="AV6" s="38">
        <v>0.61053240740740744</v>
      </c>
      <c r="AW6" s="37">
        <v>0.66005787037037034</v>
      </c>
      <c r="AX6" s="37">
        <v>0.67730324074074078</v>
      </c>
      <c r="AY6" s="37">
        <v>1.7245370370370369E-2</v>
      </c>
      <c r="AZ6" s="37">
        <v>4.9525462962962959E-2</v>
      </c>
      <c r="BA6" s="21">
        <f>+AZ6</f>
        <v>4.9525462962962959E-2</v>
      </c>
      <c r="BB6" s="36">
        <v>20.100000000000001</v>
      </c>
      <c r="BC6" s="22">
        <f>+BB6/((HOUR(BA6)+(MINUTE(BA6)/60)+SECOND(BA6)/3600))</f>
        <v>16.910493105865857</v>
      </c>
    </row>
    <row r="7" spans="1:55" s="31" customFormat="1" x14ac:dyDescent="0.25">
      <c r="A7" s="32" t="s">
        <v>170</v>
      </c>
      <c r="B7" s="32" t="s">
        <v>180</v>
      </c>
      <c r="C7" s="32" t="s">
        <v>179</v>
      </c>
      <c r="D7" s="32" t="s">
        <v>178</v>
      </c>
      <c r="E7" s="32" t="s">
        <v>177</v>
      </c>
      <c r="F7" s="32" t="s">
        <v>176</v>
      </c>
      <c r="G7" s="33">
        <v>0.25</v>
      </c>
      <c r="H7" s="32"/>
      <c r="I7" s="34" t="str">
        <f t="shared" si="0"/>
        <v/>
      </c>
      <c r="J7" s="33"/>
      <c r="K7" s="34"/>
      <c r="L7" s="32"/>
      <c r="M7" s="32"/>
      <c r="N7" s="33"/>
      <c r="O7" s="32">
        <v>0</v>
      </c>
      <c r="P7" s="35" t="s">
        <v>11</v>
      </c>
      <c r="Q7" s="33">
        <v>0.31818287037037035</v>
      </c>
      <c r="R7" s="33">
        <v>0.32285879629629627</v>
      </c>
      <c r="S7" s="33">
        <v>4.6759259259259263E-3</v>
      </c>
      <c r="T7" s="33">
        <v>6.8182870370370366E-2</v>
      </c>
      <c r="U7" s="33">
        <f t="shared" si="1"/>
        <v>7.2858796296296297E-2</v>
      </c>
      <c r="V7" s="32">
        <v>30.1</v>
      </c>
      <c r="W7" s="34">
        <f t="shared" si="2"/>
        <v>17.213661636219221</v>
      </c>
      <c r="X7" s="33">
        <v>0.35063657407407406</v>
      </c>
      <c r="Y7" s="33">
        <v>0.41289351851851852</v>
      </c>
      <c r="Z7" s="33">
        <v>0.42289351851851853</v>
      </c>
      <c r="AA7" s="33">
        <v>0.01</v>
      </c>
      <c r="AB7" s="33">
        <v>6.2256944444444441E-2</v>
      </c>
      <c r="AC7" s="33">
        <f t="shared" si="3"/>
        <v>7.2256944444444443E-2</v>
      </c>
      <c r="AD7" s="32">
        <v>30.1</v>
      </c>
      <c r="AE7" s="34">
        <f t="shared" si="4"/>
        <v>17.357039884670833</v>
      </c>
      <c r="AF7" s="33">
        <v>0.44719907407407411</v>
      </c>
      <c r="AG7" s="32"/>
      <c r="AH7" s="32"/>
      <c r="AI7" s="32"/>
      <c r="AJ7" s="32"/>
      <c r="AK7" s="33"/>
      <c r="AL7" s="32"/>
      <c r="AM7" s="34"/>
      <c r="AN7" s="32"/>
      <c r="AO7" s="32"/>
      <c r="AP7" s="32"/>
      <c r="AQ7" s="32"/>
      <c r="AR7" s="32"/>
      <c r="AS7" s="33"/>
      <c r="AT7" s="32"/>
      <c r="AU7" s="34"/>
      <c r="AV7" s="32"/>
      <c r="AW7" s="32"/>
      <c r="AX7" s="32"/>
      <c r="AY7" s="32"/>
      <c r="AZ7" s="32"/>
      <c r="BA7" s="33"/>
      <c r="BB7" s="32"/>
      <c r="BC7" s="32"/>
    </row>
    <row r="8" spans="1:55" s="31" customFormat="1" x14ac:dyDescent="0.25">
      <c r="A8" s="32" t="s">
        <v>170</v>
      </c>
      <c r="B8" s="32" t="s">
        <v>175</v>
      </c>
      <c r="C8" s="32" t="s">
        <v>12</v>
      </c>
      <c r="D8" s="32" t="s">
        <v>174</v>
      </c>
      <c r="E8" s="32" t="s">
        <v>173</v>
      </c>
      <c r="F8" s="32" t="s">
        <v>172</v>
      </c>
      <c r="G8" s="33">
        <v>0.25</v>
      </c>
      <c r="H8" s="32"/>
      <c r="I8" s="34" t="str">
        <f t="shared" si="0"/>
        <v/>
      </c>
      <c r="J8" s="33"/>
      <c r="K8" s="34"/>
      <c r="L8" s="32"/>
      <c r="M8" s="32"/>
      <c r="N8" s="33"/>
      <c r="O8" s="32">
        <v>0</v>
      </c>
      <c r="P8" s="35" t="s">
        <v>171</v>
      </c>
      <c r="Q8" s="33">
        <v>0.31822916666666667</v>
      </c>
      <c r="R8" s="33">
        <v>0.31973379629629628</v>
      </c>
      <c r="S8" s="33">
        <v>1.5046296296296294E-3</v>
      </c>
      <c r="T8" s="33">
        <v>6.822916666666666E-2</v>
      </c>
      <c r="U8" s="33">
        <f t="shared" si="1"/>
        <v>6.9733796296296294E-2</v>
      </c>
      <c r="V8" s="32">
        <v>30.1</v>
      </c>
      <c r="W8" s="34">
        <f t="shared" si="2"/>
        <v>17.985062240663904</v>
      </c>
      <c r="X8" s="33">
        <v>0.34751157407407413</v>
      </c>
      <c r="Y8" s="33">
        <v>0.41329861111111116</v>
      </c>
      <c r="Z8" s="33">
        <v>0.42253472222222221</v>
      </c>
      <c r="AA8" s="33">
        <v>9.2361111111111116E-3</v>
      </c>
      <c r="AB8" s="33">
        <v>6.5787037037037033E-2</v>
      </c>
      <c r="AC8" s="33">
        <f t="shared" si="3"/>
        <v>7.5023148148148144E-2</v>
      </c>
      <c r="AD8" s="32">
        <v>30.1</v>
      </c>
      <c r="AE8" s="34">
        <f t="shared" si="4"/>
        <v>16.717062634989201</v>
      </c>
      <c r="AF8" s="33">
        <v>0.44684027777777779</v>
      </c>
      <c r="AG8" s="32"/>
      <c r="AH8" s="32"/>
      <c r="AI8" s="32"/>
      <c r="AJ8" s="32"/>
      <c r="AK8" s="33"/>
      <c r="AL8" s="32"/>
      <c r="AM8" s="34"/>
      <c r="AN8" s="32"/>
      <c r="AO8" s="32"/>
      <c r="AP8" s="32"/>
      <c r="AQ8" s="32"/>
      <c r="AR8" s="32"/>
      <c r="AS8" s="33"/>
      <c r="AT8" s="32"/>
      <c r="AU8" s="34"/>
      <c r="AV8" s="32"/>
      <c r="AW8" s="32"/>
      <c r="AX8" s="32"/>
      <c r="AY8" s="32"/>
      <c r="AZ8" s="32"/>
      <c r="BA8" s="33"/>
      <c r="BB8" s="32"/>
      <c r="BC8" s="32"/>
    </row>
    <row r="9" spans="1:55" s="31" customFormat="1" x14ac:dyDescent="0.25">
      <c r="A9" s="32" t="s">
        <v>170</v>
      </c>
      <c r="B9" s="32" t="s">
        <v>169</v>
      </c>
      <c r="C9" s="32" t="s">
        <v>168</v>
      </c>
      <c r="D9" s="32" t="s">
        <v>167</v>
      </c>
      <c r="E9" s="32" t="s">
        <v>166</v>
      </c>
      <c r="F9" s="32" t="s">
        <v>165</v>
      </c>
      <c r="G9" s="33">
        <v>0.25</v>
      </c>
      <c r="H9" s="32"/>
      <c r="I9" s="34" t="str">
        <f t="shared" si="0"/>
        <v/>
      </c>
      <c r="J9" s="33"/>
      <c r="K9" s="34"/>
      <c r="L9" s="32"/>
      <c r="M9" s="32"/>
      <c r="N9" s="33"/>
      <c r="O9" s="32">
        <v>0</v>
      </c>
      <c r="P9" s="35" t="s">
        <v>11</v>
      </c>
      <c r="Q9" s="33">
        <v>0.31820601851851854</v>
      </c>
      <c r="R9" s="33">
        <v>0.32407407407407407</v>
      </c>
      <c r="S9" s="33">
        <v>5.8680555555555543E-3</v>
      </c>
      <c r="T9" s="33">
        <v>6.8206018518518527E-2</v>
      </c>
      <c r="U9" s="33">
        <f t="shared" si="1"/>
        <v>7.4074074074074084E-2</v>
      </c>
      <c r="V9" s="32">
        <v>30.1</v>
      </c>
      <c r="W9" s="34">
        <f t="shared" si="2"/>
        <v>16.931250000000002</v>
      </c>
      <c r="X9" s="33">
        <v>0.35185185185185186</v>
      </c>
      <c r="Y9" s="33">
        <v>0.41328703703703701</v>
      </c>
      <c r="Z9" s="33">
        <v>0.42042824074074076</v>
      </c>
      <c r="AA9" s="33">
        <v>7.1412037037037043E-3</v>
      </c>
      <c r="AB9" s="33">
        <v>6.1435185185185183E-2</v>
      </c>
      <c r="AC9" s="33">
        <f t="shared" si="3"/>
        <v>6.8576388888888881E-2</v>
      </c>
      <c r="AD9" s="32">
        <v>30.1</v>
      </c>
      <c r="AE9" s="34">
        <f t="shared" si="4"/>
        <v>18.28860759493671</v>
      </c>
      <c r="AF9" s="33">
        <v>0.44473379629629628</v>
      </c>
      <c r="AG9" s="33">
        <v>0.4851273148148148</v>
      </c>
      <c r="AH9" s="33">
        <v>0.49131944444444442</v>
      </c>
      <c r="AI9" s="33">
        <v>6.1921296296296299E-3</v>
      </c>
      <c r="AJ9" s="33">
        <v>4.0393518518518516E-2</v>
      </c>
      <c r="AK9" s="33">
        <f>+AJ9+AI9</f>
        <v>4.6585648148148147E-2</v>
      </c>
      <c r="AL9" s="32">
        <v>20.100000000000001</v>
      </c>
      <c r="AM9" s="34">
        <f>+AL9/((HOUR(AK9)+(MINUTE(AK9)/60)+SECOND(AK9)/3600))</f>
        <v>17.977639751552797</v>
      </c>
      <c r="AN9" s="33">
        <v>0.515625</v>
      </c>
      <c r="AO9" s="33">
        <v>0.55248842592592595</v>
      </c>
      <c r="AP9" s="33">
        <v>0.56268518518518518</v>
      </c>
      <c r="AQ9" s="33">
        <v>1.019675925925926E-2</v>
      </c>
      <c r="AR9" s="33">
        <v>3.6863425925925931E-2</v>
      </c>
      <c r="AS9" s="33">
        <f>+AR9+AQ9</f>
        <v>4.7060185185185191E-2</v>
      </c>
      <c r="AT9" s="32">
        <v>20.100000000000001</v>
      </c>
      <c r="AU9" s="34">
        <f>+AT9/((HOUR(AS9)+(MINUTE(AS9)/60)+SECOND(AS9)/3600))</f>
        <v>17.796360059026071</v>
      </c>
      <c r="AV9" s="33">
        <v>0.59740740740740739</v>
      </c>
      <c r="AW9" s="32"/>
      <c r="AX9" s="32"/>
      <c r="AY9" s="32"/>
      <c r="AZ9" s="32"/>
      <c r="BA9" s="33"/>
      <c r="BB9" s="32"/>
      <c r="BC9" s="32"/>
    </row>
    <row r="11" spans="1:55" x14ac:dyDescent="0.25">
      <c r="T11" s="30"/>
      <c r="AP11" s="30"/>
    </row>
    <row r="12" spans="1:55" x14ac:dyDescent="0.25">
      <c r="U12" s="30"/>
      <c r="AK12" s="30"/>
      <c r="AW12" s="30"/>
    </row>
  </sheetData>
  <sheetProtection sheet="1" objects="1" scenarios="1"/>
  <mergeCells count="7">
    <mergeCell ref="A1:BC1"/>
    <mergeCell ref="G2:P2"/>
    <mergeCell ref="Q2:X2"/>
    <mergeCell ref="Y2:AF2"/>
    <mergeCell ref="AG2:AN2"/>
    <mergeCell ref="AO2:AV2"/>
    <mergeCell ref="AW2:B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"/>
  <sheetViews>
    <sheetView topLeftCell="D1" workbookViewId="0">
      <pane xSplit="3" ySplit="2" topLeftCell="G3" activePane="bottomRight" state="frozen"/>
      <selection activeCell="D1" sqref="D1"/>
      <selection pane="topRight" activeCell="G1" sqref="G1"/>
      <selection pane="bottomLeft" activeCell="D3" sqref="D3"/>
      <selection pane="bottomRight" activeCell="A15" sqref="A15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40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  <c r="AG2" s="49" t="s">
        <v>159</v>
      </c>
      <c r="AH2" s="49"/>
      <c r="AI2" s="49"/>
      <c r="AJ2" s="49"/>
      <c r="AK2" s="49"/>
      <c r="AL2" s="49"/>
      <c r="AM2" s="49"/>
      <c r="AN2" s="49"/>
    </row>
    <row r="3" spans="1:40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197</v>
      </c>
      <c r="AD3" s="6" t="s">
        <v>8</v>
      </c>
      <c r="AE3" s="7" t="s">
        <v>154</v>
      </c>
      <c r="AF3" s="6" t="s">
        <v>6</v>
      </c>
      <c r="AG3" s="8" t="s">
        <v>7</v>
      </c>
      <c r="AH3" s="8" t="s">
        <v>151</v>
      </c>
      <c r="AI3" s="9" t="s">
        <v>152</v>
      </c>
      <c r="AJ3" s="8" t="s">
        <v>153</v>
      </c>
      <c r="AK3" s="20" t="s">
        <v>164</v>
      </c>
      <c r="AL3" s="8" t="s">
        <v>8</v>
      </c>
      <c r="AM3" s="9" t="s">
        <v>154</v>
      </c>
      <c r="AN3" s="8" t="s">
        <v>6</v>
      </c>
    </row>
    <row r="4" spans="1:40" x14ac:dyDescent="0.25">
      <c r="A4" s="10" t="s">
        <v>216</v>
      </c>
      <c r="B4" s="10" t="s">
        <v>217</v>
      </c>
      <c r="C4" s="10" t="s">
        <v>184</v>
      </c>
      <c r="D4" s="10" t="s">
        <v>218</v>
      </c>
      <c r="E4" s="10" t="s">
        <v>219</v>
      </c>
      <c r="F4" s="10" t="s">
        <v>220</v>
      </c>
      <c r="G4" s="11">
        <v>0.3125</v>
      </c>
      <c r="H4" s="11">
        <v>0.56805555555555554</v>
      </c>
      <c r="I4" s="12">
        <f t="shared" ref="I4:I10" si="0">IFERROR(M4/(HOUR(J4)+(MINUTE(J4)/60)+(SECOND(J4)/3600)),"")</f>
        <v>17.330935251798561</v>
      </c>
      <c r="J4" s="11">
        <v>0.19305555555555554</v>
      </c>
      <c r="K4" s="12">
        <f t="shared" ref="K4:K10" si="1">IFERROR(M4/(HOUR(L4)+(MINUTE(L4)/60)+(SECOND(L4)/3600)),"")</f>
        <v>18.556939273334191</v>
      </c>
      <c r="L4" s="11">
        <v>0.18030092592592592</v>
      </c>
      <c r="M4" s="10">
        <v>80.3</v>
      </c>
      <c r="N4" s="13">
        <v>7.5501504629629625E-3</v>
      </c>
      <c r="O4" s="10">
        <v>80</v>
      </c>
      <c r="P4" s="10"/>
      <c r="Q4" s="14">
        <v>0.3815972222222222</v>
      </c>
      <c r="R4" s="14">
        <v>0.38771990740740742</v>
      </c>
      <c r="S4" s="14">
        <v>6.122685185185185E-3</v>
      </c>
      <c r="T4" s="14">
        <v>6.9097222222222213E-2</v>
      </c>
      <c r="U4" s="21">
        <f>+T4+S4</f>
        <v>7.5219907407407402E-2</v>
      </c>
      <c r="V4" s="15">
        <v>30.1</v>
      </c>
      <c r="W4" s="22">
        <f>+V4/((HOUR(U4)+(MINUTE(U4)/60)+SECOND(U4)/3600))</f>
        <v>16.673334359132173</v>
      </c>
      <c r="X4" s="14">
        <v>0.41549768518518521</v>
      </c>
      <c r="Y4" s="16">
        <v>0.48075231481481479</v>
      </c>
      <c r="Z4" s="16">
        <v>0.48738425925925927</v>
      </c>
      <c r="AA4" s="16">
        <v>6.6319444444444446E-3</v>
      </c>
      <c r="AB4" s="16">
        <v>6.5254629629629635E-2</v>
      </c>
      <c r="AC4" s="21">
        <f>+AB4+AA4</f>
        <v>7.1886574074074075E-2</v>
      </c>
      <c r="AD4" s="17">
        <v>30.1</v>
      </c>
      <c r="AE4" s="22">
        <f>+AD4/((HOUR(AC4)+(MINUTE(AC4)/60)+SECOND(AC4)/3600))</f>
        <v>17.446465947512479</v>
      </c>
      <c r="AF4" s="16">
        <v>0.52210648148148142</v>
      </c>
      <c r="AG4" s="18">
        <v>0.56805555555555554</v>
      </c>
      <c r="AH4" s="18">
        <v>0.57795138888888886</v>
      </c>
      <c r="AI4" s="18">
        <v>9.8958333333333329E-3</v>
      </c>
      <c r="AJ4" s="18">
        <v>4.594907407407408E-2</v>
      </c>
      <c r="AK4" s="21">
        <f>+AJ4</f>
        <v>4.594907407407408E-2</v>
      </c>
      <c r="AL4" s="19">
        <v>20.100000000000001</v>
      </c>
      <c r="AM4" s="22">
        <f>+AL4/((HOUR(AK4)+(MINUTE(AK4)/60)+SECOND(AK4)/3600))</f>
        <v>18.22670025188917</v>
      </c>
      <c r="AN4" s="18"/>
    </row>
    <row r="5" spans="1:40" x14ac:dyDescent="0.25">
      <c r="A5" s="10" t="s">
        <v>216</v>
      </c>
      <c r="B5" s="10" t="s">
        <v>221</v>
      </c>
      <c r="C5" s="10" t="s">
        <v>222</v>
      </c>
      <c r="D5" s="10" t="s">
        <v>223</v>
      </c>
      <c r="E5" s="10" t="s">
        <v>224</v>
      </c>
      <c r="F5" s="10" t="s">
        <v>225</v>
      </c>
      <c r="G5" s="11">
        <v>0.3125</v>
      </c>
      <c r="H5" s="11">
        <v>0.56922453703703701</v>
      </c>
      <c r="I5" s="12">
        <f t="shared" si="0"/>
        <v>17.226625350098324</v>
      </c>
      <c r="J5" s="11">
        <v>0.19422453703703701</v>
      </c>
      <c r="K5" s="12">
        <f t="shared" si="1"/>
        <v>17.919662782048103</v>
      </c>
      <c r="L5" s="11">
        <v>0.18671296296296294</v>
      </c>
      <c r="M5" s="10">
        <v>80.3</v>
      </c>
      <c r="N5" s="11">
        <v>3.8541666666666668E-3</v>
      </c>
      <c r="O5" s="10">
        <v>70</v>
      </c>
      <c r="P5" s="10"/>
      <c r="Q5" s="14">
        <v>0.38149305555555557</v>
      </c>
      <c r="R5" s="14">
        <v>0.38439814814814816</v>
      </c>
      <c r="S5" s="14">
        <v>2.9050925925925928E-3</v>
      </c>
      <c r="T5" s="14">
        <v>6.8993055555555557E-2</v>
      </c>
      <c r="U5" s="21">
        <f t="shared" ref="U5:U10" si="2">+T5+S5</f>
        <v>7.1898148148148155E-2</v>
      </c>
      <c r="V5" s="15">
        <v>30.1</v>
      </c>
      <c r="W5" s="22">
        <f t="shared" ref="W5:W10" si="3">+V5/((HOUR(U5)+(MINUTE(U5)/60)+SECOND(U5)/3600))</f>
        <v>17.443657437218285</v>
      </c>
      <c r="X5" s="14">
        <v>0.41217592592592589</v>
      </c>
      <c r="Y5" s="16">
        <v>0.48246527777777781</v>
      </c>
      <c r="Z5" s="16">
        <v>0.48707175925925927</v>
      </c>
      <c r="AA5" s="16">
        <v>4.6064814814814814E-3</v>
      </c>
      <c r="AB5" s="16">
        <v>7.0289351851851853E-2</v>
      </c>
      <c r="AC5" s="21">
        <f t="shared" ref="AC5:AC8" si="4">+AB5+AA5</f>
        <v>7.4895833333333328E-2</v>
      </c>
      <c r="AD5" s="17">
        <v>30.1</v>
      </c>
      <c r="AE5" s="22">
        <f t="shared" ref="AE5:AE8" si="5">+AD5/((HOUR(AC5)+(MINUTE(AC5)/60)+SECOND(AC5)/3600))</f>
        <v>16.74547983310153</v>
      </c>
      <c r="AF5" s="16">
        <v>0.52179398148148148</v>
      </c>
      <c r="AG5" s="18">
        <v>0.56922453703703701</v>
      </c>
      <c r="AH5" s="18">
        <v>0.57327546296296295</v>
      </c>
      <c r="AI5" s="18">
        <v>4.0509259259259257E-3</v>
      </c>
      <c r="AJ5" s="18">
        <v>4.7430555555555559E-2</v>
      </c>
      <c r="AK5" s="21">
        <f t="shared" ref="AK5:AK6" si="6">+AJ5</f>
        <v>4.7430555555555559E-2</v>
      </c>
      <c r="AL5" s="19">
        <v>20.100000000000001</v>
      </c>
      <c r="AM5" s="22">
        <f t="shared" ref="AM5:AM6" si="7">+AL5/((HOUR(AK5)+(MINUTE(AK5)/60)+SECOND(AK5)/3600))</f>
        <v>17.65739385065886</v>
      </c>
      <c r="AN5" s="18"/>
    </row>
    <row r="6" spans="1:40" x14ac:dyDescent="0.25">
      <c r="A6" s="10" t="s">
        <v>216</v>
      </c>
      <c r="B6" s="10" t="s">
        <v>226</v>
      </c>
      <c r="C6" s="10" t="s">
        <v>12</v>
      </c>
      <c r="D6" s="10" t="s">
        <v>227</v>
      </c>
      <c r="E6" s="10" t="s">
        <v>228</v>
      </c>
      <c r="F6" s="10" t="s">
        <v>229</v>
      </c>
      <c r="G6" s="11">
        <v>0.3125</v>
      </c>
      <c r="H6" s="11">
        <v>0.57004629629629633</v>
      </c>
      <c r="I6" s="12">
        <f t="shared" si="0"/>
        <v>17.154046997389035</v>
      </c>
      <c r="J6" s="11">
        <v>0.1950462962962963</v>
      </c>
      <c r="K6" s="12">
        <f t="shared" si="1"/>
        <v>18.08898066453914</v>
      </c>
      <c r="L6" s="11">
        <v>0.1849652777777778</v>
      </c>
      <c r="M6" s="10">
        <v>80.3</v>
      </c>
      <c r="N6" s="11">
        <v>9.6412037037037039E-3</v>
      </c>
      <c r="O6" s="10">
        <v>60</v>
      </c>
      <c r="P6" s="10"/>
      <c r="Q6" s="14">
        <v>0.38162037037037039</v>
      </c>
      <c r="R6" s="14">
        <v>0.38550925925925927</v>
      </c>
      <c r="S6" s="14">
        <v>3.8888888888888883E-3</v>
      </c>
      <c r="T6" s="14">
        <v>6.9120370370370374E-2</v>
      </c>
      <c r="U6" s="21">
        <f t="shared" si="2"/>
        <v>7.300925925925926E-2</v>
      </c>
      <c r="V6" s="15">
        <v>30.1</v>
      </c>
      <c r="W6" s="22">
        <f t="shared" si="3"/>
        <v>17.17818642993025</v>
      </c>
      <c r="X6" s="14">
        <v>0.41328703703703701</v>
      </c>
      <c r="Y6" s="16">
        <v>0.48273148148148143</v>
      </c>
      <c r="Z6" s="16">
        <v>0.4889236111111111</v>
      </c>
      <c r="AA6" s="16">
        <v>6.1921296296296299E-3</v>
      </c>
      <c r="AB6" s="16">
        <v>6.9444444444444434E-2</v>
      </c>
      <c r="AC6" s="21">
        <f t="shared" si="4"/>
        <v>7.5636574074074064E-2</v>
      </c>
      <c r="AD6" s="17">
        <v>30.1</v>
      </c>
      <c r="AE6" s="22">
        <f t="shared" si="5"/>
        <v>16.581484315225708</v>
      </c>
      <c r="AF6" s="16">
        <v>0.52364583333333337</v>
      </c>
      <c r="AG6" s="18">
        <v>0.57004629629629633</v>
      </c>
      <c r="AH6" s="18">
        <v>0.58888888888888891</v>
      </c>
      <c r="AI6" s="18">
        <v>1.8842592592592591E-2</v>
      </c>
      <c r="AJ6" s="18">
        <v>4.6400462962962963E-2</v>
      </c>
      <c r="AK6" s="21">
        <f t="shared" si="6"/>
        <v>4.6400462962962963E-2</v>
      </c>
      <c r="AL6" s="19">
        <v>20.100000000000001</v>
      </c>
      <c r="AM6" s="22">
        <f t="shared" si="7"/>
        <v>18.04938887503118</v>
      </c>
      <c r="AN6" s="18"/>
    </row>
    <row r="7" spans="1:40" s="31" customFormat="1" x14ac:dyDescent="0.25">
      <c r="A7" s="32" t="s">
        <v>216</v>
      </c>
      <c r="B7" s="32" t="s">
        <v>230</v>
      </c>
      <c r="C7" s="32" t="s">
        <v>231</v>
      </c>
      <c r="D7" s="32" t="s">
        <v>232</v>
      </c>
      <c r="E7" s="32" t="s">
        <v>233</v>
      </c>
      <c r="F7" s="32" t="s">
        <v>234</v>
      </c>
      <c r="G7" s="33">
        <v>0.3125</v>
      </c>
      <c r="H7" s="32"/>
      <c r="I7" s="34" t="str">
        <f t="shared" si="0"/>
        <v/>
      </c>
      <c r="J7" s="33">
        <v>0</v>
      </c>
      <c r="K7" s="34" t="str">
        <f t="shared" si="1"/>
        <v/>
      </c>
      <c r="L7" s="32"/>
      <c r="M7" s="32">
        <v>80.3</v>
      </c>
      <c r="N7" s="33">
        <v>0</v>
      </c>
      <c r="O7" s="32">
        <v>0</v>
      </c>
      <c r="P7" s="44" t="s">
        <v>11</v>
      </c>
      <c r="Q7" s="33">
        <v>0.38150462962962961</v>
      </c>
      <c r="R7" s="33">
        <v>0.38663194444444443</v>
      </c>
      <c r="S7" s="33">
        <v>5.1273148148148146E-3</v>
      </c>
      <c r="T7" s="33">
        <v>6.9004629629629624E-2</v>
      </c>
      <c r="U7" s="33">
        <f t="shared" si="2"/>
        <v>7.4131944444444445E-2</v>
      </c>
      <c r="V7" s="32">
        <v>30.1</v>
      </c>
      <c r="W7" s="34">
        <f t="shared" si="3"/>
        <v>16.918032786885249</v>
      </c>
      <c r="X7" s="33">
        <v>0.41440972222222222</v>
      </c>
      <c r="Y7" s="32"/>
      <c r="Z7" s="32"/>
      <c r="AA7" s="32"/>
      <c r="AB7" s="32"/>
      <c r="AC7" s="33"/>
      <c r="AD7" s="32"/>
      <c r="AE7" s="34"/>
      <c r="AF7" s="32"/>
      <c r="AG7" s="32"/>
      <c r="AH7" s="32"/>
      <c r="AI7" s="32"/>
      <c r="AJ7" s="32"/>
      <c r="AK7" s="33"/>
      <c r="AL7" s="32"/>
      <c r="AM7" s="32"/>
      <c r="AN7" s="32"/>
    </row>
    <row r="8" spans="1:40" s="31" customFormat="1" x14ac:dyDescent="0.25">
      <c r="A8" s="32" t="s">
        <v>216</v>
      </c>
      <c r="B8" s="32" t="s">
        <v>235</v>
      </c>
      <c r="C8" s="32" t="s">
        <v>236</v>
      </c>
      <c r="D8" s="32" t="s">
        <v>237</v>
      </c>
      <c r="E8" s="32" t="s">
        <v>238</v>
      </c>
      <c r="F8" s="32" t="s">
        <v>239</v>
      </c>
      <c r="G8" s="33">
        <v>0.3125</v>
      </c>
      <c r="H8" s="32"/>
      <c r="I8" s="34" t="str">
        <f t="shared" si="0"/>
        <v/>
      </c>
      <c r="J8" s="33">
        <v>0</v>
      </c>
      <c r="K8" s="34" t="str">
        <f t="shared" si="1"/>
        <v/>
      </c>
      <c r="L8" s="32"/>
      <c r="M8" s="32">
        <v>80.3</v>
      </c>
      <c r="N8" s="33">
        <v>0</v>
      </c>
      <c r="O8" s="32">
        <v>0</v>
      </c>
      <c r="P8" s="44" t="s">
        <v>11</v>
      </c>
      <c r="Q8" s="33">
        <v>0.38163194444444448</v>
      </c>
      <c r="R8" s="33">
        <v>0.38471064814814815</v>
      </c>
      <c r="S8" s="33">
        <v>3.0787037037037037E-3</v>
      </c>
      <c r="T8" s="33">
        <v>6.913194444444444E-2</v>
      </c>
      <c r="U8" s="33">
        <f t="shared" si="2"/>
        <v>7.2210648148148149E-2</v>
      </c>
      <c r="V8" s="32">
        <v>30.1</v>
      </c>
      <c r="W8" s="34">
        <f t="shared" si="3"/>
        <v>17.368167975637121</v>
      </c>
      <c r="X8" s="33">
        <v>0.41248842592592588</v>
      </c>
      <c r="Y8" s="33">
        <v>0.48511574074074071</v>
      </c>
      <c r="Z8" s="33">
        <v>0.49098379629629635</v>
      </c>
      <c r="AA8" s="33">
        <v>5.8680555555555543E-3</v>
      </c>
      <c r="AB8" s="33">
        <v>7.2627314814814811E-2</v>
      </c>
      <c r="AC8" s="33">
        <f t="shared" si="4"/>
        <v>7.8495370370370368E-2</v>
      </c>
      <c r="AD8" s="32">
        <v>30.1</v>
      </c>
      <c r="AE8" s="34">
        <f t="shared" si="5"/>
        <v>15.977587732232379</v>
      </c>
      <c r="AF8" s="33">
        <v>0.5257060185185185</v>
      </c>
      <c r="AG8" s="32"/>
      <c r="AH8" s="32"/>
      <c r="AI8" s="32"/>
      <c r="AJ8" s="32"/>
      <c r="AK8" s="33"/>
      <c r="AL8" s="32"/>
      <c r="AM8" s="32"/>
      <c r="AN8" s="32"/>
    </row>
    <row r="9" spans="1:40" s="31" customFormat="1" x14ac:dyDescent="0.25">
      <c r="A9" s="32" t="s">
        <v>216</v>
      </c>
      <c r="B9" s="32" t="s">
        <v>240</v>
      </c>
      <c r="C9" s="32" t="s">
        <v>241</v>
      </c>
      <c r="D9" s="32" t="s">
        <v>220</v>
      </c>
      <c r="E9" s="32" t="s">
        <v>242</v>
      </c>
      <c r="F9" s="32" t="s">
        <v>243</v>
      </c>
      <c r="G9" s="33">
        <v>0.3125</v>
      </c>
      <c r="H9" s="32"/>
      <c r="I9" s="34" t="str">
        <f t="shared" si="0"/>
        <v/>
      </c>
      <c r="J9" s="33">
        <v>0</v>
      </c>
      <c r="K9" s="34" t="str">
        <f t="shared" si="1"/>
        <v/>
      </c>
      <c r="L9" s="32"/>
      <c r="M9" s="32">
        <v>80.3</v>
      </c>
      <c r="N9" s="33">
        <v>0</v>
      </c>
      <c r="O9" s="32">
        <v>0</v>
      </c>
      <c r="P9" s="44" t="s">
        <v>13</v>
      </c>
      <c r="Q9" s="32"/>
      <c r="R9" s="32"/>
      <c r="S9" s="32"/>
      <c r="T9" s="32"/>
      <c r="U9" s="33"/>
      <c r="V9" s="32"/>
      <c r="W9" s="34"/>
      <c r="X9" s="32"/>
      <c r="Y9" s="32"/>
      <c r="Z9" s="32"/>
      <c r="AA9" s="32"/>
      <c r="AB9" s="32"/>
      <c r="AC9" s="33"/>
      <c r="AD9" s="32"/>
      <c r="AE9" s="34"/>
      <c r="AF9" s="32"/>
      <c r="AG9" s="32"/>
      <c r="AH9" s="32"/>
      <c r="AI9" s="32"/>
      <c r="AJ9" s="32"/>
      <c r="AK9" s="33"/>
      <c r="AL9" s="32"/>
      <c r="AM9" s="32"/>
      <c r="AN9" s="32"/>
    </row>
    <row r="10" spans="1:40" s="31" customFormat="1" x14ac:dyDescent="0.25">
      <c r="A10" s="32" t="s">
        <v>216</v>
      </c>
      <c r="B10" s="32" t="s">
        <v>244</v>
      </c>
      <c r="C10" s="32" t="s">
        <v>245</v>
      </c>
      <c r="D10" s="32" t="s">
        <v>246</v>
      </c>
      <c r="E10" s="32" t="s">
        <v>247</v>
      </c>
      <c r="F10" s="32" t="s">
        <v>248</v>
      </c>
      <c r="G10" s="33">
        <v>0.3125</v>
      </c>
      <c r="H10" s="32"/>
      <c r="I10" s="34" t="str">
        <f t="shared" si="0"/>
        <v/>
      </c>
      <c r="J10" s="33">
        <v>0</v>
      </c>
      <c r="K10" s="34" t="str">
        <f t="shared" si="1"/>
        <v/>
      </c>
      <c r="L10" s="32"/>
      <c r="M10" s="32">
        <v>80.3</v>
      </c>
      <c r="N10" s="33">
        <v>0</v>
      </c>
      <c r="O10" s="32">
        <v>0</v>
      </c>
      <c r="P10" s="44" t="s">
        <v>11</v>
      </c>
      <c r="Q10" s="33">
        <v>0.38148148148148148</v>
      </c>
      <c r="R10" s="33">
        <v>0.385775462962963</v>
      </c>
      <c r="S10" s="33">
        <v>4.2939814814814811E-3</v>
      </c>
      <c r="T10" s="33">
        <v>6.8981481481481477E-2</v>
      </c>
      <c r="U10" s="33">
        <f t="shared" si="2"/>
        <v>7.3275462962962959E-2</v>
      </c>
      <c r="V10" s="32">
        <v>30.1</v>
      </c>
      <c r="W10" s="34">
        <f t="shared" si="3"/>
        <v>17.115779497709685</v>
      </c>
      <c r="X10" s="33">
        <v>0.41355324074074074</v>
      </c>
      <c r="Y10" s="32"/>
      <c r="Z10" s="32"/>
      <c r="AA10" s="32"/>
      <c r="AB10" s="32"/>
      <c r="AC10" s="33"/>
      <c r="AD10" s="32"/>
      <c r="AE10" s="34"/>
      <c r="AF10" s="32"/>
      <c r="AG10" s="32"/>
      <c r="AH10" s="32"/>
      <c r="AI10" s="32"/>
      <c r="AJ10" s="32"/>
      <c r="AK10" s="33"/>
      <c r="AL10" s="32"/>
      <c r="AM10" s="32"/>
      <c r="AN10" s="32"/>
    </row>
  </sheetData>
  <sheetProtection sheet="1" objects="1" scenarios="1"/>
  <mergeCells count="5">
    <mergeCell ref="A1:AN1"/>
    <mergeCell ref="G2:P2"/>
    <mergeCell ref="Q2:X2"/>
    <mergeCell ref="Y2:AF2"/>
    <mergeCell ref="AG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"/>
  <sheetViews>
    <sheetView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A18" sqref="A18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40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  <c r="AG2" s="49" t="s">
        <v>159</v>
      </c>
      <c r="AH2" s="49"/>
      <c r="AI2" s="49"/>
      <c r="AJ2" s="49"/>
      <c r="AK2" s="49"/>
      <c r="AL2" s="49"/>
      <c r="AM2" s="49"/>
      <c r="AN2" s="49"/>
    </row>
    <row r="3" spans="1:40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197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164</v>
      </c>
      <c r="AD3" s="6" t="s">
        <v>8</v>
      </c>
      <c r="AE3" s="20" t="s">
        <v>154</v>
      </c>
      <c r="AF3" s="6" t="s">
        <v>6</v>
      </c>
      <c r="AG3" s="8" t="s">
        <v>7</v>
      </c>
      <c r="AH3" s="8" t="s">
        <v>151</v>
      </c>
      <c r="AI3" s="9" t="s">
        <v>152</v>
      </c>
      <c r="AJ3" s="8" t="s">
        <v>153</v>
      </c>
      <c r="AK3" s="20" t="s">
        <v>164</v>
      </c>
      <c r="AL3" s="8" t="s">
        <v>8</v>
      </c>
      <c r="AM3" s="20" t="s">
        <v>154</v>
      </c>
      <c r="AN3" s="8" t="s">
        <v>6</v>
      </c>
    </row>
    <row r="4" spans="1:40" x14ac:dyDescent="0.25">
      <c r="A4" s="10" t="s">
        <v>201</v>
      </c>
      <c r="B4" s="10" t="s">
        <v>202</v>
      </c>
      <c r="C4" s="10" t="s">
        <v>15</v>
      </c>
      <c r="D4" s="10" t="s">
        <v>203</v>
      </c>
      <c r="E4" s="10" t="s">
        <v>204</v>
      </c>
      <c r="F4" s="10" t="s">
        <v>205</v>
      </c>
      <c r="G4" s="11">
        <v>0.32291666666666669</v>
      </c>
      <c r="H4" s="11">
        <v>0.62034722222222227</v>
      </c>
      <c r="I4" s="12">
        <f>IFERROR(M4/(HOUR(J4)+(MINUTE(J4)/60)+(SECOND(J4)/3600)),"")</f>
        <v>14.241797221401125</v>
      </c>
      <c r="J4" s="11">
        <v>0.23493055555555556</v>
      </c>
      <c r="K4" s="12">
        <f>IFERROR(M4/(HOUR(L4)+(MINUTE(L4)/60)+(SECOND(L4)/3600)),"")</f>
        <v>14.784432056461924</v>
      </c>
      <c r="L4" s="11">
        <v>0.22630787037037037</v>
      </c>
      <c r="M4" s="10">
        <v>80.3</v>
      </c>
      <c r="N4" s="13">
        <v>4.0316319444444445E-3</v>
      </c>
      <c r="O4" s="10">
        <v>80</v>
      </c>
      <c r="P4" s="10"/>
      <c r="Q4" s="14">
        <v>0.41417824074074078</v>
      </c>
      <c r="R4" s="14">
        <v>0.41627314814814814</v>
      </c>
      <c r="S4" s="14">
        <v>2.0949074074074073E-3</v>
      </c>
      <c r="T4" s="14">
        <v>9.1261574074074078E-2</v>
      </c>
      <c r="U4" s="21">
        <f>+T4+S4</f>
        <v>9.3356481481481485E-2</v>
      </c>
      <c r="V4" s="15">
        <v>30.1</v>
      </c>
      <c r="W4" s="22">
        <f>+V4/((HOUR(U4)+(MINUTE(U4)/60)+SECOND(U4)/3600))</f>
        <v>13.434168113067198</v>
      </c>
      <c r="X4" s="14">
        <v>0.44405092592592593</v>
      </c>
      <c r="Y4" s="16">
        <v>0.52128472222222222</v>
      </c>
      <c r="Z4" s="16">
        <v>0.52781250000000002</v>
      </c>
      <c r="AA4" s="16">
        <v>6.5277777777777782E-3</v>
      </c>
      <c r="AB4" s="16">
        <v>7.72337962962963E-2</v>
      </c>
      <c r="AC4" s="21">
        <f>+AB4+AA4</f>
        <v>8.3761574074074086E-2</v>
      </c>
      <c r="AD4" s="17">
        <v>30.1</v>
      </c>
      <c r="AE4" s="22">
        <f>+AD4/((HOUR(AC4)+(MINUTE(AC4)/60)+SECOND(AC4)/3600))</f>
        <v>14.973055133342546</v>
      </c>
      <c r="AF4" s="16">
        <v>0.56253472222222223</v>
      </c>
      <c r="AG4" s="18">
        <v>0.62034722222222227</v>
      </c>
      <c r="AH4" s="18">
        <v>0.62381944444444437</v>
      </c>
      <c r="AI4" s="18">
        <v>3.472222222222222E-3</v>
      </c>
      <c r="AJ4" s="18">
        <v>5.7812499999999996E-2</v>
      </c>
      <c r="AK4" s="21">
        <f>+AJ4</f>
        <v>5.7812499999999996E-2</v>
      </c>
      <c r="AL4" s="19">
        <v>20.100000000000001</v>
      </c>
      <c r="AM4" s="22">
        <f>+AL4/((HOUR(AK4)+(MINUTE(AK4)/60)+SECOND(AK4)/3600))</f>
        <v>14.486486486486488</v>
      </c>
      <c r="AN4" s="18"/>
    </row>
    <row r="5" spans="1:40" x14ac:dyDescent="0.25">
      <c r="A5" s="10" t="s">
        <v>201</v>
      </c>
      <c r="B5" s="10" t="s">
        <v>206</v>
      </c>
      <c r="C5" s="10" t="s">
        <v>207</v>
      </c>
      <c r="D5" s="10" t="s">
        <v>14</v>
      </c>
      <c r="E5" s="10" t="s">
        <v>208</v>
      </c>
      <c r="F5" s="10" t="s">
        <v>209</v>
      </c>
      <c r="G5" s="11">
        <v>0.32291666666666669</v>
      </c>
      <c r="H5" s="11">
        <v>0.62043981481481481</v>
      </c>
      <c r="I5" s="12">
        <f>IFERROR(M5/(HOUR(J5)+(MINUTE(J5)/60)+(SECOND(J5)/3600)),"")</f>
        <v>14.236186348862406</v>
      </c>
      <c r="J5" s="11">
        <v>0.23502314814814815</v>
      </c>
      <c r="K5" s="12">
        <f>IFERROR(M5/(HOUR(L5)+(MINUTE(L5)/60)+(SECOND(L5)/3600)),"")</f>
        <v>14.555891238670695</v>
      </c>
      <c r="L5" s="11">
        <v>0.2298611111111111</v>
      </c>
      <c r="M5" s="10">
        <v>80.3</v>
      </c>
      <c r="N5" s="13">
        <v>3.132719907407407E-3</v>
      </c>
      <c r="O5" s="10">
        <v>70</v>
      </c>
      <c r="P5" s="10"/>
      <c r="Q5" s="14">
        <v>0.41326388888888888</v>
      </c>
      <c r="R5" s="14">
        <v>0.41541666666666671</v>
      </c>
      <c r="S5" s="14">
        <v>2.1527777777777778E-3</v>
      </c>
      <c r="T5" s="14">
        <v>9.0347222222222232E-2</v>
      </c>
      <c r="U5" s="21">
        <f t="shared" ref="U5:U6" si="0">+T5+S5</f>
        <v>9.2500000000000013E-2</v>
      </c>
      <c r="V5" s="15">
        <v>30.1</v>
      </c>
      <c r="W5" s="22">
        <f t="shared" ref="W5:W6" si="1">+V5/((HOUR(U5)+(MINUTE(U5)/60)+SECOND(U5)/3600))</f>
        <v>13.558558558558557</v>
      </c>
      <c r="X5" s="14">
        <v>0.44319444444444445</v>
      </c>
      <c r="Y5" s="16">
        <v>0.52112268518518523</v>
      </c>
      <c r="Z5" s="16">
        <v>0.52413194444444444</v>
      </c>
      <c r="AA5" s="16">
        <v>3.0092592592592588E-3</v>
      </c>
      <c r="AB5" s="16">
        <v>7.7928240740740742E-2</v>
      </c>
      <c r="AC5" s="21">
        <f>+AB5+AA5</f>
        <v>8.0937499999999996E-2</v>
      </c>
      <c r="AD5" s="17">
        <v>30.1</v>
      </c>
      <c r="AE5" s="22">
        <f>+AD5/((HOUR(AC5)+(MINUTE(AC5)/60)+SECOND(AC5)/3600))</f>
        <v>15.495495495495495</v>
      </c>
      <c r="AF5" s="16">
        <v>0.55885416666666665</v>
      </c>
      <c r="AG5" s="18">
        <v>0.62043981481481481</v>
      </c>
      <c r="AH5" s="18">
        <v>0.62467592592592591</v>
      </c>
      <c r="AI5" s="18">
        <v>4.2361111111111106E-3</v>
      </c>
      <c r="AJ5" s="18">
        <v>6.1585648148148153E-2</v>
      </c>
      <c r="AK5" s="21">
        <f>+AJ5</f>
        <v>6.1585648148148153E-2</v>
      </c>
      <c r="AL5" s="19">
        <v>20.100000000000001</v>
      </c>
      <c r="AM5" s="22">
        <f>+AL5/((HOUR(AK5)+(MINUTE(AK5)/60)+SECOND(AK5)/3600))</f>
        <v>13.598947566246945</v>
      </c>
      <c r="AN5" s="18"/>
    </row>
    <row r="6" spans="1:40" s="31" customFormat="1" x14ac:dyDescent="0.25">
      <c r="A6" s="32" t="s">
        <v>201</v>
      </c>
      <c r="B6" s="32" t="s">
        <v>210</v>
      </c>
      <c r="C6" s="32" t="s">
        <v>211</v>
      </c>
      <c r="D6" s="32" t="s">
        <v>212</v>
      </c>
      <c r="E6" s="32" t="s">
        <v>213</v>
      </c>
      <c r="F6" s="32" t="s">
        <v>214</v>
      </c>
      <c r="G6" s="33">
        <v>0.32291666666666669</v>
      </c>
      <c r="H6" s="32"/>
      <c r="I6" s="34" t="str">
        <f>IFERROR(M6/(HOUR(J6)+(MINUTE(J6)/60)+(SECOND(J6)/3600)),"")</f>
        <v/>
      </c>
      <c r="J6" s="33"/>
      <c r="K6" s="34"/>
      <c r="L6" s="32"/>
      <c r="M6" s="32"/>
      <c r="N6" s="33"/>
      <c r="O6" s="32">
        <v>0</v>
      </c>
      <c r="P6" s="44" t="s">
        <v>215</v>
      </c>
      <c r="Q6" s="33">
        <v>0.41416666666666663</v>
      </c>
      <c r="R6" s="33">
        <v>0.41723379629629626</v>
      </c>
      <c r="S6" s="33">
        <v>3.0671296296296297E-3</v>
      </c>
      <c r="T6" s="33">
        <v>9.1249999999999998E-2</v>
      </c>
      <c r="U6" s="33">
        <f t="shared" si="0"/>
        <v>9.4317129629629626E-2</v>
      </c>
      <c r="V6" s="32">
        <v>30.1</v>
      </c>
      <c r="W6" s="34">
        <f t="shared" si="1"/>
        <v>13.297337096576268</v>
      </c>
      <c r="X6" s="33">
        <v>0.4450115740740741</v>
      </c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</row>
  </sheetData>
  <sheetProtection sheet="1" objects="1" scenarios="1"/>
  <mergeCells count="5">
    <mergeCell ref="A1:AN1"/>
    <mergeCell ref="G2:P2"/>
    <mergeCell ref="Q2:X2"/>
    <mergeCell ref="Y2:AF2"/>
    <mergeCell ref="AG2:AN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8" sqref="A8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37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</row>
    <row r="2" spans="1:37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8" t="s">
        <v>158</v>
      </c>
      <c r="Y2" s="48"/>
      <c r="Z2" s="48"/>
      <c r="AA2" s="48"/>
      <c r="AB2" s="48"/>
      <c r="AC2" s="48"/>
      <c r="AD2" s="48"/>
      <c r="AE2" s="49" t="s">
        <v>159</v>
      </c>
      <c r="AF2" s="49"/>
      <c r="AG2" s="49"/>
      <c r="AH2" s="49"/>
      <c r="AI2" s="49"/>
      <c r="AJ2" s="49"/>
      <c r="AK2" s="49"/>
    </row>
    <row r="3" spans="1:37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4" t="s">
        <v>8</v>
      </c>
      <c r="V3" s="5" t="s">
        <v>154</v>
      </c>
      <c r="W3" s="4" t="s">
        <v>6</v>
      </c>
      <c r="X3" s="6" t="s">
        <v>7</v>
      </c>
      <c r="Y3" s="6" t="s">
        <v>151</v>
      </c>
      <c r="Z3" s="7" t="s">
        <v>152</v>
      </c>
      <c r="AA3" s="6" t="s">
        <v>153</v>
      </c>
      <c r="AB3" s="6" t="s">
        <v>8</v>
      </c>
      <c r="AC3" s="7" t="s">
        <v>154</v>
      </c>
      <c r="AD3" s="6" t="s">
        <v>6</v>
      </c>
      <c r="AE3" s="8" t="s">
        <v>7</v>
      </c>
      <c r="AF3" s="8" t="s">
        <v>151</v>
      </c>
      <c r="AG3" s="9" t="s">
        <v>152</v>
      </c>
      <c r="AH3" s="8" t="s">
        <v>153</v>
      </c>
      <c r="AI3" s="8" t="s">
        <v>8</v>
      </c>
      <c r="AJ3" s="9" t="s">
        <v>154</v>
      </c>
      <c r="AK3" s="8" t="s">
        <v>6</v>
      </c>
    </row>
    <row r="4" spans="1:37" s="27" customFormat="1" x14ac:dyDescent="0.25">
      <c r="A4" s="24" t="s">
        <v>137</v>
      </c>
      <c r="B4" s="24" t="s">
        <v>16</v>
      </c>
      <c r="C4" s="24" t="s">
        <v>17</v>
      </c>
      <c r="D4" s="24" t="s">
        <v>18</v>
      </c>
      <c r="E4" s="24" t="s">
        <v>19</v>
      </c>
      <c r="F4" s="24" t="s">
        <v>20</v>
      </c>
      <c r="G4" s="25">
        <v>0.34375</v>
      </c>
      <c r="H4" s="24"/>
      <c r="I4" s="26"/>
      <c r="J4" s="25"/>
      <c r="K4" s="26"/>
      <c r="L4" s="24"/>
      <c r="M4" s="24">
        <v>80.3</v>
      </c>
      <c r="N4" s="25">
        <v>0</v>
      </c>
      <c r="O4" s="24">
        <v>0</v>
      </c>
      <c r="P4" s="28" t="s">
        <v>11</v>
      </c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</row>
  </sheetData>
  <sheetProtection sheet="1" objects="1" scenarios="1"/>
  <autoFilter ref="A3:AK3"/>
  <mergeCells count="5">
    <mergeCell ref="A1:AK1"/>
    <mergeCell ref="G2:P2"/>
    <mergeCell ref="Q2:W2"/>
    <mergeCell ref="X2:AD2"/>
    <mergeCell ref="AE2:A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F31" sqref="F31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40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  <c r="AG2" s="49" t="s">
        <v>159</v>
      </c>
      <c r="AH2" s="49"/>
      <c r="AI2" s="49"/>
      <c r="AJ2" s="49"/>
      <c r="AK2" s="49"/>
      <c r="AL2" s="49"/>
      <c r="AM2" s="49"/>
      <c r="AN2" s="49"/>
    </row>
    <row r="3" spans="1:40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164</v>
      </c>
      <c r="AD3" s="6" t="s">
        <v>8</v>
      </c>
      <c r="AE3" s="20" t="s">
        <v>154</v>
      </c>
      <c r="AF3" s="6" t="s">
        <v>6</v>
      </c>
      <c r="AG3" s="8" t="s">
        <v>7</v>
      </c>
      <c r="AH3" s="8" t="s">
        <v>151</v>
      </c>
      <c r="AI3" s="9" t="s">
        <v>152</v>
      </c>
      <c r="AJ3" s="8" t="s">
        <v>153</v>
      </c>
      <c r="AK3" s="20" t="s">
        <v>164</v>
      </c>
      <c r="AL3" s="8" t="s">
        <v>8</v>
      </c>
      <c r="AM3" s="20" t="s">
        <v>154</v>
      </c>
      <c r="AN3" s="8" t="s">
        <v>6</v>
      </c>
    </row>
    <row r="4" spans="1:40" x14ac:dyDescent="0.25">
      <c r="A4" s="10" t="s">
        <v>138</v>
      </c>
      <c r="B4" s="10" t="s">
        <v>21</v>
      </c>
      <c r="C4" s="10" t="s">
        <v>12</v>
      </c>
      <c r="D4" s="10" t="s">
        <v>22</v>
      </c>
      <c r="E4" s="10" t="s">
        <v>23</v>
      </c>
      <c r="F4" s="10" t="s">
        <v>24</v>
      </c>
      <c r="G4" s="11">
        <v>0.32291666666666669</v>
      </c>
      <c r="H4" s="11">
        <v>0.59164351851851849</v>
      </c>
      <c r="I4" s="12">
        <f t="shared" ref="I4" si="0">IFERROR(M4/(HOUR(J4)+(MINUTE(J4)/60)+(SECOND(J4)/3600)),"")</f>
        <v>16.224043102480636</v>
      </c>
      <c r="J4" s="11">
        <v>0.20622685185185186</v>
      </c>
      <c r="K4" s="12">
        <f t="shared" ref="K4" si="1">IFERROR(M4/(HOUR(L4)+(MINUTE(L4)/60)+(SECOND(L4)/3600)),"")</f>
        <v>16.551961064987118</v>
      </c>
      <c r="L4" s="11">
        <v>0.2021412037037037</v>
      </c>
      <c r="M4" s="10">
        <v>80.3</v>
      </c>
      <c r="N4" s="13">
        <v>2.5540162037037037E-3</v>
      </c>
      <c r="O4" s="10">
        <v>80</v>
      </c>
      <c r="P4" s="10"/>
      <c r="Q4" s="14">
        <v>0.41303240740740743</v>
      </c>
      <c r="R4" s="14">
        <v>0.41472222222222221</v>
      </c>
      <c r="S4" s="14">
        <v>1.689814814814815E-3</v>
      </c>
      <c r="T4" s="14">
        <v>9.0115740740740746E-2</v>
      </c>
      <c r="U4" s="21">
        <f>+T4+S4</f>
        <v>9.1805555555555557E-2</v>
      </c>
      <c r="V4" s="15">
        <v>30.1</v>
      </c>
      <c r="W4" s="22">
        <f>+V4/((HOUR(U4)+(MINUTE(U4)/60)+SECOND(U4)/3600))</f>
        <v>13.661119515885021</v>
      </c>
      <c r="X4" s="14">
        <v>0.44249999999999995</v>
      </c>
      <c r="Y4" s="16">
        <v>0.51035879629629632</v>
      </c>
      <c r="Z4" s="16">
        <v>0.51275462962962959</v>
      </c>
      <c r="AA4" s="16">
        <v>2.3958333333333336E-3</v>
      </c>
      <c r="AB4" s="16">
        <v>6.7858796296296306E-2</v>
      </c>
      <c r="AC4" s="21">
        <f>+AB4+AA4</f>
        <v>7.0254629629629639E-2</v>
      </c>
      <c r="AD4" s="17">
        <v>30.1</v>
      </c>
      <c r="AE4" s="22">
        <f>+AD4/((HOUR(AC4)+(MINUTE(AC4)/60)+SECOND(AC4)/3600))</f>
        <v>17.851729818780889</v>
      </c>
      <c r="AF4" s="16">
        <v>0.54747685185185191</v>
      </c>
      <c r="AG4" s="18">
        <v>0.59164351851851849</v>
      </c>
      <c r="AH4" s="18">
        <v>0.59521990740740738</v>
      </c>
      <c r="AI4" s="18">
        <v>3.5763888888888894E-3</v>
      </c>
      <c r="AJ4" s="18">
        <v>4.4166666666666667E-2</v>
      </c>
      <c r="AK4" s="21">
        <f>+AJ4</f>
        <v>4.4166666666666667E-2</v>
      </c>
      <c r="AL4" s="19">
        <v>20.100000000000001</v>
      </c>
      <c r="AM4" s="22">
        <f>+AL4/((HOUR(AK4)+(MINUTE(AK4)/60)+SECOND(AK4)/3600))</f>
        <v>18.962264150943398</v>
      </c>
      <c r="AN4" s="18">
        <v>0</v>
      </c>
    </row>
    <row r="5" spans="1:40" s="27" customFormat="1" x14ac:dyDescent="0.25">
      <c r="A5" s="24" t="s">
        <v>138</v>
      </c>
      <c r="B5" s="24" t="s">
        <v>25</v>
      </c>
      <c r="C5" s="24" t="s">
        <v>15</v>
      </c>
      <c r="D5" s="24" t="s">
        <v>26</v>
      </c>
      <c r="E5" s="24" t="s">
        <v>27</v>
      </c>
      <c r="F5" s="24" t="s">
        <v>28</v>
      </c>
      <c r="G5" s="25">
        <v>0.32291666666666669</v>
      </c>
      <c r="H5" s="24"/>
      <c r="I5" s="26"/>
      <c r="J5" s="25"/>
      <c r="K5" s="26"/>
      <c r="L5" s="24"/>
      <c r="M5" s="24"/>
      <c r="N5" s="25"/>
      <c r="O5" s="24">
        <v>0</v>
      </c>
      <c r="P5" s="28" t="s">
        <v>29</v>
      </c>
      <c r="Q5" s="25">
        <v>0.41415509259259259</v>
      </c>
      <c r="R5" s="25">
        <v>0.41858796296296297</v>
      </c>
      <c r="S5" s="25">
        <v>4.4328703703703709E-3</v>
      </c>
      <c r="T5" s="25">
        <v>9.1238425925925917E-2</v>
      </c>
      <c r="U5" s="25">
        <f>+T5+S5</f>
        <v>9.5671296296296282E-2</v>
      </c>
      <c r="V5" s="24">
        <v>30.1</v>
      </c>
      <c r="W5" s="26">
        <f>+V5/((HOUR(U5)+(MINUTE(U5)/60)+SECOND(U5)/3600))</f>
        <v>13.109121703363174</v>
      </c>
      <c r="X5" s="25">
        <v>0.4463657407407407</v>
      </c>
      <c r="Y5" s="25">
        <v>0.52113425925925927</v>
      </c>
      <c r="Z5" s="25">
        <v>0.53</v>
      </c>
      <c r="AA5" s="25">
        <v>8.8657407407407417E-3</v>
      </c>
      <c r="AB5" s="25">
        <v>7.4768518518518512E-2</v>
      </c>
      <c r="AC5" s="25">
        <f>+AB5+AA5</f>
        <v>8.3634259259259255E-2</v>
      </c>
      <c r="AD5" s="24">
        <v>30.1</v>
      </c>
      <c r="AE5" s="26">
        <f>+AD5/((HOUR(AC5)+(MINUTE(AC5)/60)+SECOND(AC5)/3600))</f>
        <v>14.995848325491284</v>
      </c>
      <c r="AF5" s="25">
        <v>0.56472222222222224</v>
      </c>
      <c r="AG5" s="24"/>
      <c r="AH5" s="24"/>
      <c r="AI5" s="24"/>
      <c r="AJ5" s="24"/>
      <c r="AK5" s="24"/>
      <c r="AL5" s="24"/>
      <c r="AM5" s="24"/>
      <c r="AN5" s="24"/>
    </row>
  </sheetData>
  <sheetProtection sheet="1" objects="1" scenarios="1"/>
  <autoFilter ref="A3:AN3"/>
  <mergeCells count="5">
    <mergeCell ref="A1:AN1"/>
    <mergeCell ref="G2:P2"/>
    <mergeCell ref="Q2:X2"/>
    <mergeCell ref="Y2:AF2"/>
    <mergeCell ref="AG2:AN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O4" sqref="AO4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40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</row>
    <row r="2" spans="1:40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  <c r="AG2" s="49" t="s">
        <v>159</v>
      </c>
      <c r="AH2" s="49"/>
      <c r="AI2" s="49"/>
      <c r="AJ2" s="49"/>
      <c r="AK2" s="49"/>
      <c r="AL2" s="49"/>
      <c r="AM2" s="49"/>
      <c r="AN2" s="49"/>
    </row>
    <row r="3" spans="1:40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0" t="s">
        <v>164</v>
      </c>
      <c r="AD3" s="6" t="s">
        <v>8</v>
      </c>
      <c r="AE3" s="20" t="s">
        <v>154</v>
      </c>
      <c r="AF3" s="6" t="s">
        <v>6</v>
      </c>
      <c r="AG3" s="8" t="s">
        <v>7</v>
      </c>
      <c r="AH3" s="8" t="s">
        <v>151</v>
      </c>
      <c r="AI3" s="9" t="s">
        <v>152</v>
      </c>
      <c r="AJ3" s="8" t="s">
        <v>153</v>
      </c>
      <c r="AK3" s="20" t="s">
        <v>164</v>
      </c>
      <c r="AL3" s="8" t="s">
        <v>8</v>
      </c>
      <c r="AM3" s="20" t="s">
        <v>154</v>
      </c>
      <c r="AN3" s="8" t="s">
        <v>6</v>
      </c>
    </row>
    <row r="4" spans="1:40" x14ac:dyDescent="0.25">
      <c r="A4" s="10" t="s">
        <v>139</v>
      </c>
      <c r="B4" s="10" t="s">
        <v>30</v>
      </c>
      <c r="C4" s="10" t="s">
        <v>31</v>
      </c>
      <c r="D4" s="10" t="s">
        <v>32</v>
      </c>
      <c r="E4" s="10" t="s">
        <v>33</v>
      </c>
      <c r="F4" s="10" t="s">
        <v>34</v>
      </c>
      <c r="G4" s="11">
        <v>0.34375</v>
      </c>
      <c r="H4" s="11">
        <v>0.65577546296296296</v>
      </c>
      <c r="I4" s="12">
        <f t="shared" ref="I4" si="0">IFERROR(M4/(HOUR(J4)+(MINUTE(J4)/60)+(SECOND(J4)/3600)),"")</f>
        <v>13.14238952536825</v>
      </c>
      <c r="J4" s="11">
        <v>0.25458333333333333</v>
      </c>
      <c r="K4" s="12">
        <f t="shared" ref="K4" si="1">IFERROR(M4/(HOUR(L4)+(MINUTE(L4)/60)+(SECOND(L4)/3600)),"")</f>
        <v>13.839525086173879</v>
      </c>
      <c r="L4" s="11">
        <v>0.24175925925925926</v>
      </c>
      <c r="M4" s="10">
        <v>80.3</v>
      </c>
      <c r="N4" s="13">
        <v>4.2746874999999998E-3</v>
      </c>
      <c r="O4" s="10">
        <v>64</v>
      </c>
      <c r="P4" s="10"/>
      <c r="Q4" s="14">
        <v>0.43293981481481486</v>
      </c>
      <c r="R4" s="14">
        <v>0.43466435185185182</v>
      </c>
      <c r="S4" s="14">
        <v>1.7245370370370372E-3</v>
      </c>
      <c r="T4" s="14">
        <v>8.9189814814814819E-2</v>
      </c>
      <c r="U4" s="21">
        <f>+T4+S4</f>
        <v>9.0914351851851857E-2</v>
      </c>
      <c r="V4" s="15">
        <v>30.1</v>
      </c>
      <c r="W4" s="22">
        <f>+V4/((HOUR(U4)+(MINUTE(U4)/60)+SECOND(U4)/3600))</f>
        <v>13.795035009548059</v>
      </c>
      <c r="X4" s="14">
        <v>0.46244212962962966</v>
      </c>
      <c r="Y4" s="16">
        <v>0.55114583333333333</v>
      </c>
      <c r="Z4" s="16">
        <v>0.55718750000000006</v>
      </c>
      <c r="AA4" s="16">
        <v>6.0416666666666665E-3</v>
      </c>
      <c r="AB4" s="16">
        <v>8.8703703703703715E-2</v>
      </c>
      <c r="AC4" s="21">
        <f>+AB4+AA4</f>
        <v>9.4745370370370383E-2</v>
      </c>
      <c r="AD4" s="17">
        <v>30.1</v>
      </c>
      <c r="AE4" s="22">
        <f>+AD4/((HOUR(AC4)+(MINUTE(AC4)/60)+SECOND(AC4)/3600))</f>
        <v>13.23723430246763</v>
      </c>
      <c r="AF4" s="16">
        <v>0.59190972222222216</v>
      </c>
      <c r="AG4" s="18">
        <v>0.65577546296296296</v>
      </c>
      <c r="AH4" s="18">
        <v>0.66083333333333327</v>
      </c>
      <c r="AI4" s="18">
        <v>5.0578703703703706E-3</v>
      </c>
      <c r="AJ4" s="18">
        <v>6.3865740740740737E-2</v>
      </c>
      <c r="AK4" s="21">
        <f>+AJ4+AI4</f>
        <v>6.8923611111111102E-2</v>
      </c>
      <c r="AL4" s="19">
        <v>20.100000000000001</v>
      </c>
      <c r="AM4" s="22">
        <f>+AL4/((HOUR(AK4)+(MINUTE(AK4)/60)+SECOND(AK4)/3600))</f>
        <v>12.151133501259448</v>
      </c>
      <c r="AN4" s="18">
        <v>0</v>
      </c>
    </row>
  </sheetData>
  <sheetProtection sheet="1" objects="1" scenarios="1"/>
  <mergeCells count="5">
    <mergeCell ref="A1:AN1"/>
    <mergeCell ref="G2:P2"/>
    <mergeCell ref="Q2:X2"/>
    <mergeCell ref="Y2:AF2"/>
    <mergeCell ref="AG2:AN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A4" sqref="A4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37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</row>
    <row r="2" spans="1:37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8" t="s">
        <v>158</v>
      </c>
      <c r="Y2" s="48"/>
      <c r="Z2" s="48"/>
      <c r="AA2" s="48"/>
      <c r="AB2" s="48"/>
      <c r="AC2" s="48"/>
      <c r="AD2" s="48"/>
      <c r="AE2" s="49" t="s">
        <v>159</v>
      </c>
      <c r="AF2" s="49"/>
      <c r="AG2" s="49"/>
      <c r="AH2" s="49"/>
      <c r="AI2" s="49"/>
      <c r="AJ2" s="49"/>
      <c r="AK2" s="49"/>
    </row>
    <row r="3" spans="1:37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4" t="s">
        <v>8</v>
      </c>
      <c r="V3" s="5" t="s">
        <v>154</v>
      </c>
      <c r="W3" s="4" t="s">
        <v>6</v>
      </c>
      <c r="X3" s="6" t="s">
        <v>7</v>
      </c>
      <c r="Y3" s="6" t="s">
        <v>151</v>
      </c>
      <c r="Z3" s="7" t="s">
        <v>152</v>
      </c>
      <c r="AA3" s="6" t="s">
        <v>153</v>
      </c>
      <c r="AB3" s="6" t="s">
        <v>8</v>
      </c>
      <c r="AC3" s="7" t="s">
        <v>154</v>
      </c>
      <c r="AD3" s="6" t="s">
        <v>6</v>
      </c>
      <c r="AE3" s="8" t="s">
        <v>7</v>
      </c>
      <c r="AF3" s="8" t="s">
        <v>151</v>
      </c>
      <c r="AG3" s="9" t="s">
        <v>152</v>
      </c>
      <c r="AH3" s="8" t="s">
        <v>153</v>
      </c>
      <c r="AI3" s="8" t="s">
        <v>8</v>
      </c>
      <c r="AJ3" s="9" t="s">
        <v>154</v>
      </c>
      <c r="AK3" s="8" t="s">
        <v>6</v>
      </c>
    </row>
    <row r="4" spans="1:37" s="27" customFormat="1" x14ac:dyDescent="0.25">
      <c r="A4" s="24" t="s">
        <v>140</v>
      </c>
      <c r="B4" s="24" t="s">
        <v>35</v>
      </c>
      <c r="C4" s="24" t="s">
        <v>36</v>
      </c>
      <c r="D4" s="24" t="s">
        <v>37</v>
      </c>
      <c r="E4" s="24" t="s">
        <v>38</v>
      </c>
      <c r="F4" s="24" t="s">
        <v>39</v>
      </c>
      <c r="G4" s="25">
        <v>0.39583333333333331</v>
      </c>
      <c r="H4" s="24"/>
      <c r="I4" s="26"/>
      <c r="J4" s="25"/>
      <c r="K4" s="26"/>
      <c r="L4" s="24"/>
      <c r="M4" s="24"/>
      <c r="N4" s="25">
        <v>0</v>
      </c>
      <c r="O4" s="24">
        <v>0</v>
      </c>
      <c r="P4" s="28" t="s">
        <v>13</v>
      </c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</row>
  </sheetData>
  <sheetProtection sheet="1" objects="1" scenarios="1"/>
  <mergeCells count="5">
    <mergeCell ref="A1:AK1"/>
    <mergeCell ref="G2:P2"/>
    <mergeCell ref="Q2:W2"/>
    <mergeCell ref="X2:AD2"/>
    <mergeCell ref="AE2:AK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B8" sqref="B8"/>
    </sheetView>
  </sheetViews>
  <sheetFormatPr baseColWidth="10" defaultRowHeight="15" x14ac:dyDescent="0.25"/>
  <cols>
    <col min="1" max="1" width="36.7109375" customWidth="1"/>
    <col min="9" max="10" width="10.28515625" bestFit="1" customWidth="1"/>
    <col min="11" max="11" width="10.42578125" bestFit="1" customWidth="1"/>
    <col min="12" max="12" width="8" bestFit="1" customWidth="1"/>
    <col min="13" max="13" width="10" customWidth="1"/>
  </cols>
  <sheetData>
    <row r="1" spans="1:32" ht="18.75" x14ac:dyDescent="0.25">
      <c r="A1" s="45" t="s">
        <v>160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</row>
    <row r="2" spans="1:32" x14ac:dyDescent="0.25">
      <c r="G2" s="46" t="s">
        <v>148</v>
      </c>
      <c r="H2" s="46"/>
      <c r="I2" s="46"/>
      <c r="J2" s="46"/>
      <c r="K2" s="46"/>
      <c r="L2" s="46"/>
      <c r="M2" s="46"/>
      <c r="N2" s="46"/>
      <c r="O2" s="46"/>
      <c r="P2" s="46"/>
      <c r="Q2" s="47" t="s">
        <v>149</v>
      </c>
      <c r="R2" s="47"/>
      <c r="S2" s="47"/>
      <c r="T2" s="47"/>
      <c r="U2" s="47"/>
      <c r="V2" s="47"/>
      <c r="W2" s="47"/>
      <c r="X2" s="47"/>
      <c r="Y2" s="48" t="s">
        <v>158</v>
      </c>
      <c r="Z2" s="48"/>
      <c r="AA2" s="48"/>
      <c r="AB2" s="48"/>
      <c r="AC2" s="48"/>
      <c r="AD2" s="48"/>
      <c r="AE2" s="48"/>
      <c r="AF2" s="48"/>
    </row>
    <row r="3" spans="1:32" s="1" customFormat="1" ht="33.75" x14ac:dyDescent="0.2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3" t="s">
        <v>157</v>
      </c>
      <c r="J3" s="3" t="s">
        <v>146</v>
      </c>
      <c r="K3" s="3" t="s">
        <v>156</v>
      </c>
      <c r="L3" s="3" t="s">
        <v>147</v>
      </c>
      <c r="M3" s="3" t="s">
        <v>155</v>
      </c>
      <c r="N3" s="3" t="s">
        <v>9</v>
      </c>
      <c r="O3" s="3" t="s">
        <v>10</v>
      </c>
      <c r="P3" s="3" t="s">
        <v>150</v>
      </c>
      <c r="Q3" s="4" t="s">
        <v>7</v>
      </c>
      <c r="R3" s="4" t="s">
        <v>151</v>
      </c>
      <c r="S3" s="5" t="s">
        <v>152</v>
      </c>
      <c r="T3" s="4" t="s">
        <v>153</v>
      </c>
      <c r="U3" s="20" t="s">
        <v>164</v>
      </c>
      <c r="V3" s="4" t="s">
        <v>8</v>
      </c>
      <c r="W3" s="20" t="s">
        <v>154</v>
      </c>
      <c r="X3" s="4" t="s">
        <v>6</v>
      </c>
      <c r="Y3" s="6" t="s">
        <v>7</v>
      </c>
      <c r="Z3" s="6" t="s">
        <v>151</v>
      </c>
      <c r="AA3" s="7" t="s">
        <v>152</v>
      </c>
      <c r="AB3" s="6" t="s">
        <v>153</v>
      </c>
      <c r="AC3" s="23" t="s">
        <v>162</v>
      </c>
      <c r="AD3" s="6" t="s">
        <v>8</v>
      </c>
      <c r="AE3" s="20" t="s">
        <v>154</v>
      </c>
      <c r="AF3" s="6" t="s">
        <v>6</v>
      </c>
    </row>
    <row r="4" spans="1:32" x14ac:dyDescent="0.25">
      <c r="A4" s="10" t="s">
        <v>141</v>
      </c>
      <c r="B4" s="10" t="s">
        <v>45</v>
      </c>
      <c r="C4" s="10" t="s">
        <v>46</v>
      </c>
      <c r="D4" s="10" t="s">
        <v>47</v>
      </c>
      <c r="E4" s="10" t="s">
        <v>48</v>
      </c>
      <c r="F4" s="10" t="s">
        <v>49</v>
      </c>
      <c r="G4" s="11">
        <v>0.41666666666666669</v>
      </c>
      <c r="H4" s="11">
        <v>0.5546875</v>
      </c>
      <c r="I4" s="12">
        <f>IFERROR(M4/(HOUR(J4)+(MINUTE(J4)/60)+(SECOND(J4)/3600)),"")</f>
        <v>14.981366459627329</v>
      </c>
      <c r="J4" s="11">
        <v>0.11180555555555556</v>
      </c>
      <c r="K4" s="12">
        <f>IFERROR(M4/(HOUR(L4)+(MINUTE(L4)/60)+(SECOND(L4)/3600)),"")</f>
        <v>15.435153583617749</v>
      </c>
      <c r="L4" s="11">
        <v>0.10851851851851851</v>
      </c>
      <c r="M4" s="10">
        <v>40.200000000000003</v>
      </c>
      <c r="N4" s="11">
        <v>1.6435185185185183E-3</v>
      </c>
      <c r="O4" s="10">
        <v>32</v>
      </c>
      <c r="P4" s="10"/>
      <c r="Q4" s="14">
        <v>0.47121527777777777</v>
      </c>
      <c r="R4" s="14">
        <v>0.47293981481481479</v>
      </c>
      <c r="S4" s="14">
        <v>1.7245370370370372E-3</v>
      </c>
      <c r="T4" s="14">
        <v>5.454861111111111E-2</v>
      </c>
      <c r="U4" s="21">
        <f>+T4+S4</f>
        <v>5.6273148148148149E-2</v>
      </c>
      <c r="V4" s="15">
        <v>20.100000000000001</v>
      </c>
      <c r="W4" s="22">
        <f>+V4/((HOUR(U4)+(MINUTE(U4)/60)+SECOND(U4)/3600))</f>
        <v>14.882764294529</v>
      </c>
      <c r="X4" s="14">
        <v>0.50071759259259252</v>
      </c>
      <c r="Y4" s="16">
        <v>0.5546875</v>
      </c>
      <c r="Z4" s="16">
        <v>0.55625000000000002</v>
      </c>
      <c r="AA4" s="16">
        <v>1.5624999999999999E-3</v>
      </c>
      <c r="AB4" s="16">
        <v>5.3969907407407404E-2</v>
      </c>
      <c r="AC4" s="21">
        <f>+AB4+AA4</f>
        <v>5.5532407407407405E-2</v>
      </c>
      <c r="AD4" s="17">
        <v>20.100000000000001</v>
      </c>
      <c r="AE4" s="22">
        <f>+AD4/((HOUR(AC4)+(MINUTE(AC4)/60)+SECOND(AC4)/3600))</f>
        <v>15.081283868278449</v>
      </c>
      <c r="AF4" s="16">
        <v>0</v>
      </c>
    </row>
    <row r="5" spans="1:32" x14ac:dyDescent="0.25">
      <c r="A5" s="10" t="s">
        <v>141</v>
      </c>
      <c r="B5" s="10" t="s">
        <v>55</v>
      </c>
      <c r="C5" s="10" t="s">
        <v>56</v>
      </c>
      <c r="D5" s="10" t="s">
        <v>57</v>
      </c>
      <c r="E5" s="10" t="s">
        <v>58</v>
      </c>
      <c r="F5" s="10" t="s">
        <v>59</v>
      </c>
      <c r="G5" s="11">
        <v>0.41666666666666669</v>
      </c>
      <c r="H5" s="11">
        <v>0.55479166666666668</v>
      </c>
      <c r="I5" s="12">
        <f>IFERROR(M5/(HOUR(J5)+(MINUTE(J5)/60)+(SECOND(J5)/3600)),"")</f>
        <v>14.882764294529</v>
      </c>
      <c r="J5" s="11">
        <v>0.1125462962962963</v>
      </c>
      <c r="K5" s="12">
        <f>IFERROR(M5/(HOUR(L5)+(MINUTE(L5)/60)+(SECOND(L5)/3600)),"")</f>
        <v>15.484699336614593</v>
      </c>
      <c r="L5" s="11">
        <v>0.10817129629629629</v>
      </c>
      <c r="M5" s="10">
        <v>40.200000000000003</v>
      </c>
      <c r="N5" s="11">
        <v>2.1874999999999998E-3</v>
      </c>
      <c r="O5" s="10">
        <v>28</v>
      </c>
      <c r="P5" s="10"/>
      <c r="Q5" s="14">
        <v>0.47122685185185187</v>
      </c>
      <c r="R5" s="14">
        <v>0.47340277777777778</v>
      </c>
      <c r="S5" s="14">
        <v>2.1759259259259258E-3</v>
      </c>
      <c r="T5" s="14">
        <v>5.4560185185185184E-2</v>
      </c>
      <c r="U5" s="21">
        <f t="shared" ref="U5:U9" si="0">+T5+S5</f>
        <v>5.6736111111111112E-2</v>
      </c>
      <c r="V5" s="15">
        <v>20.100000000000001</v>
      </c>
      <c r="W5" s="22">
        <f t="shared" ref="W5:W9" si="1">+V5/((HOUR(U5)+(MINUTE(U5)/60)+SECOND(U5)/3600))</f>
        <v>14.761321909424725</v>
      </c>
      <c r="X5" s="14">
        <v>0.50118055555555563</v>
      </c>
      <c r="Y5" s="16">
        <v>0.55479166666666668</v>
      </c>
      <c r="Z5" s="16">
        <v>0.55699074074074073</v>
      </c>
      <c r="AA5" s="16">
        <v>2.1990740740740742E-3</v>
      </c>
      <c r="AB5" s="16">
        <v>5.3611111111111109E-2</v>
      </c>
      <c r="AC5" s="21">
        <f t="shared" ref="AC5:AC8" si="2">+AB5+AA5</f>
        <v>5.5810185185185185E-2</v>
      </c>
      <c r="AD5" s="17">
        <v>20.100000000000001</v>
      </c>
      <c r="AE5" s="22">
        <f t="shared" ref="AE5:AE8" si="3">+AD5/((HOUR(AC5)+(MINUTE(AC5)/60)+SECOND(AC5)/3600))</f>
        <v>15.006221484861054</v>
      </c>
      <c r="AF5" s="16">
        <v>0</v>
      </c>
    </row>
    <row r="6" spans="1:32" x14ac:dyDescent="0.25">
      <c r="A6" s="10" t="s">
        <v>141</v>
      </c>
      <c r="B6" s="10" t="s">
        <v>50</v>
      </c>
      <c r="C6" s="10" t="s">
        <v>51</v>
      </c>
      <c r="D6" s="10" t="s">
        <v>52</v>
      </c>
      <c r="E6" s="10" t="s">
        <v>53</v>
      </c>
      <c r="F6" s="10" t="s">
        <v>54</v>
      </c>
      <c r="G6" s="11">
        <v>0.41666666666666669</v>
      </c>
      <c r="H6" s="11">
        <v>0.55636574074074074</v>
      </c>
      <c r="I6" s="12">
        <f>IFERROR(M6/(HOUR(J6)+(MINUTE(J6)/60)+(SECOND(J6)/3600)),"")</f>
        <v>14.650739015995143</v>
      </c>
      <c r="J6" s="11">
        <v>0.1143287037037037</v>
      </c>
      <c r="K6" s="12">
        <f>IFERROR(M6/(HOUR(L6)+(MINUTE(L6)/60)+(SECOND(L6)/3600)),"")</f>
        <v>15.38101817408864</v>
      </c>
      <c r="L6" s="11">
        <v>0.10890046296296296</v>
      </c>
      <c r="M6" s="10">
        <v>40.200000000000003</v>
      </c>
      <c r="N6" s="13">
        <v>2.7141203703703702E-3</v>
      </c>
      <c r="O6" s="10">
        <v>24</v>
      </c>
      <c r="P6" s="10"/>
      <c r="Q6" s="14">
        <v>0.47172453703703704</v>
      </c>
      <c r="R6" s="14">
        <v>0.47474537037037035</v>
      </c>
      <c r="S6" s="14">
        <v>3.0208333333333333E-3</v>
      </c>
      <c r="T6" s="14">
        <v>5.5057870370370375E-2</v>
      </c>
      <c r="U6" s="21">
        <f t="shared" si="0"/>
        <v>5.8078703703703709E-2</v>
      </c>
      <c r="V6" s="15">
        <v>20.100000000000001</v>
      </c>
      <c r="W6" s="22">
        <f t="shared" si="1"/>
        <v>14.420087684336389</v>
      </c>
      <c r="X6" s="14">
        <v>0.50252314814814814</v>
      </c>
      <c r="Y6" s="16">
        <v>0.55636574074074074</v>
      </c>
      <c r="Z6" s="16">
        <v>0.55877314814814816</v>
      </c>
      <c r="AA6" s="16">
        <v>2.4074074074074076E-3</v>
      </c>
      <c r="AB6" s="16">
        <v>5.3842592592592588E-2</v>
      </c>
      <c r="AC6" s="21">
        <f t="shared" si="2"/>
        <v>5.6249999999999994E-2</v>
      </c>
      <c r="AD6" s="17">
        <v>20.100000000000001</v>
      </c>
      <c r="AE6" s="22">
        <f t="shared" si="3"/>
        <v>14.888888888888889</v>
      </c>
      <c r="AF6" s="16">
        <v>0</v>
      </c>
    </row>
    <row r="7" spans="1:32" x14ac:dyDescent="0.25">
      <c r="A7" s="10" t="s">
        <v>141</v>
      </c>
      <c r="B7" s="10" t="s">
        <v>65</v>
      </c>
      <c r="C7" s="10" t="s">
        <v>66</v>
      </c>
      <c r="D7" s="10" t="s">
        <v>67</v>
      </c>
      <c r="E7" s="10" t="s">
        <v>68</v>
      </c>
      <c r="F7" s="10" t="s">
        <v>69</v>
      </c>
      <c r="G7" s="11">
        <v>0.41666666666666669</v>
      </c>
      <c r="H7" s="11">
        <v>0.55612268518518515</v>
      </c>
      <c r="I7" s="12">
        <f>IFERROR(M7/(HOUR(J7)+(MINUTE(J7)/60)+(SECOND(J7)/3600)),"")</f>
        <v>14.612277867528272</v>
      </c>
      <c r="J7" s="11">
        <v>0.11462962962962964</v>
      </c>
      <c r="K7" s="12">
        <f>IFERROR(M7/(HOUR(L7)+(MINUTE(L7)/60)+(SECOND(L7)/3600)),"")</f>
        <v>15.314285714285715</v>
      </c>
      <c r="L7" s="11">
        <v>0.109375</v>
      </c>
      <c r="M7" s="10">
        <v>40.200000000000003</v>
      </c>
      <c r="N7" s="11">
        <v>2.627314814814815E-3</v>
      </c>
      <c r="O7" s="10">
        <v>20</v>
      </c>
      <c r="P7" s="10"/>
      <c r="Q7" s="14">
        <v>0.4715509259259259</v>
      </c>
      <c r="R7" s="14">
        <v>0.47385416666666669</v>
      </c>
      <c r="S7" s="14">
        <v>2.3032407407407407E-3</v>
      </c>
      <c r="T7" s="14">
        <v>5.4884259259259265E-2</v>
      </c>
      <c r="U7" s="21">
        <f t="shared" si="0"/>
        <v>5.7187500000000002E-2</v>
      </c>
      <c r="V7" s="15">
        <v>20.100000000000001</v>
      </c>
      <c r="W7" s="22">
        <f t="shared" si="1"/>
        <v>14.644808743169399</v>
      </c>
      <c r="X7" s="14">
        <v>0.50163194444444448</v>
      </c>
      <c r="Y7" s="16">
        <v>0.55612268518518515</v>
      </c>
      <c r="Z7" s="16">
        <v>0.55907407407407406</v>
      </c>
      <c r="AA7" s="16">
        <v>2.9513888888888888E-3</v>
      </c>
      <c r="AB7" s="16">
        <v>5.4490740740740735E-2</v>
      </c>
      <c r="AC7" s="21">
        <f t="shared" si="2"/>
        <v>5.7442129629629621E-2</v>
      </c>
      <c r="AD7" s="17">
        <v>20.100000000000001</v>
      </c>
      <c r="AE7" s="22">
        <f t="shared" si="3"/>
        <v>14.57989119484183</v>
      </c>
      <c r="AF7" s="16">
        <v>0</v>
      </c>
    </row>
    <row r="8" spans="1:32" x14ac:dyDescent="0.25">
      <c r="A8" s="10" t="s">
        <v>141</v>
      </c>
      <c r="B8" s="10" t="s">
        <v>60</v>
      </c>
      <c r="C8" s="10" t="s">
        <v>61</v>
      </c>
      <c r="D8" s="10" t="s">
        <v>62</v>
      </c>
      <c r="E8" s="10" t="s">
        <v>63</v>
      </c>
      <c r="F8" s="10" t="s">
        <v>64</v>
      </c>
      <c r="G8" s="11">
        <v>0.41666666666666669</v>
      </c>
      <c r="H8" s="11">
        <v>0.55858796296296298</v>
      </c>
      <c r="I8" s="12">
        <f>IFERROR(M8/(HOUR(J8)+(MINUTE(J8)/60)+(SECOND(J8)/3600)),"")</f>
        <v>14.050485436893204</v>
      </c>
      <c r="J8" s="11">
        <v>0.11921296296296297</v>
      </c>
      <c r="K8" s="12">
        <f>IFERROR(M8/(HOUR(L8)+(MINUTE(L8)/60)+(SECOND(L8)/3600)),"")</f>
        <v>14.850692662904052</v>
      </c>
      <c r="L8" s="11">
        <v>0.11278935185185185</v>
      </c>
      <c r="M8" s="10">
        <v>40.200000000000003</v>
      </c>
      <c r="N8" s="13">
        <v>3.2118055555555559E-3</v>
      </c>
      <c r="O8" s="10">
        <v>16</v>
      </c>
      <c r="P8" s="10"/>
      <c r="Q8" s="14">
        <v>0.47461805555555553</v>
      </c>
      <c r="R8" s="14">
        <v>0.47597222222222224</v>
      </c>
      <c r="S8" s="14">
        <v>1.3541666666666667E-3</v>
      </c>
      <c r="T8" s="14">
        <v>5.7951388888888893E-2</v>
      </c>
      <c r="U8" s="21">
        <f t="shared" si="0"/>
        <v>5.9305555555555556E-2</v>
      </c>
      <c r="V8" s="15">
        <v>20.100000000000001</v>
      </c>
      <c r="W8" s="22">
        <f t="shared" si="1"/>
        <v>14.121779859484779</v>
      </c>
      <c r="X8" s="14">
        <v>0.50375000000000003</v>
      </c>
      <c r="Y8" s="16">
        <v>0.55858796296296298</v>
      </c>
      <c r="Z8" s="16">
        <v>0.56365740740740744</v>
      </c>
      <c r="AA8" s="16">
        <v>5.0694444444444441E-3</v>
      </c>
      <c r="AB8" s="16">
        <v>5.4837962962962956E-2</v>
      </c>
      <c r="AC8" s="21">
        <f t="shared" si="2"/>
        <v>5.9907407407407402E-2</v>
      </c>
      <c r="AD8" s="17">
        <v>20.100000000000001</v>
      </c>
      <c r="AE8" s="22">
        <f t="shared" si="3"/>
        <v>13.979907264296754</v>
      </c>
      <c r="AF8" s="16">
        <v>0</v>
      </c>
    </row>
    <row r="9" spans="1:32" s="27" customFormat="1" x14ac:dyDescent="0.25">
      <c r="A9" s="24" t="s">
        <v>141</v>
      </c>
      <c r="B9" s="24" t="s">
        <v>40</v>
      </c>
      <c r="C9" s="24" t="s">
        <v>41</v>
      </c>
      <c r="D9" s="24" t="s">
        <v>42</v>
      </c>
      <c r="E9" s="24" t="s">
        <v>43</v>
      </c>
      <c r="F9" s="24" t="s">
        <v>44</v>
      </c>
      <c r="G9" s="25">
        <v>0.41666666666666669</v>
      </c>
      <c r="H9" s="24"/>
      <c r="I9" s="26"/>
      <c r="J9" s="25"/>
      <c r="K9" s="26"/>
      <c r="L9" s="24"/>
      <c r="M9" s="24"/>
      <c r="N9" s="25"/>
      <c r="O9" s="24">
        <v>0</v>
      </c>
      <c r="P9" s="28" t="s">
        <v>11</v>
      </c>
      <c r="Q9" s="25">
        <v>0.47832175925925924</v>
      </c>
      <c r="R9" s="25">
        <v>0.48092592592592592</v>
      </c>
      <c r="S9" s="25">
        <v>2.6041666666666665E-3</v>
      </c>
      <c r="T9" s="25">
        <v>6.1655092592592588E-2</v>
      </c>
      <c r="U9" s="25">
        <f t="shared" si="0"/>
        <v>6.4259259259259252E-2</v>
      </c>
      <c r="V9" s="24">
        <v>20.100000000000001</v>
      </c>
      <c r="W9" s="26">
        <f t="shared" si="1"/>
        <v>13.033141210374641</v>
      </c>
      <c r="X9" s="25">
        <v>0.50870370370370377</v>
      </c>
      <c r="Y9" s="24"/>
      <c r="Z9" s="24"/>
      <c r="AA9" s="24"/>
      <c r="AB9" s="24"/>
      <c r="AC9" s="25"/>
      <c r="AD9" s="24"/>
      <c r="AE9" s="24"/>
      <c r="AF9" s="24"/>
    </row>
  </sheetData>
  <sheetProtection sheet="1" objects="1" scenarios="1"/>
  <autoFilter ref="A3:AF3">
    <sortState ref="A4:AY9">
      <sortCondition descending="1" ref="O3"/>
    </sortState>
  </autoFilter>
  <mergeCells count="4">
    <mergeCell ref="A1:AF1"/>
    <mergeCell ref="G2:P2"/>
    <mergeCell ref="Q2:X2"/>
    <mergeCell ref="Y2:AF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RESUMEN</vt:lpstr>
      <vt:lpstr>CEI 120KM</vt:lpstr>
      <vt:lpstr>CEI 80KM</vt:lpstr>
      <vt:lpstr>CEIYJ 80KM</vt:lpstr>
      <vt:lpstr>CH II 80 LIBRE AB</vt:lpstr>
      <vt:lpstr>CH II 80 LIBRE MN</vt:lpstr>
      <vt:lpstr>CH II 80 CONTR MN</vt:lpstr>
      <vt:lpstr>CH I 60 LIBRE JV</vt:lpstr>
      <vt:lpstr>CH I 40 CONTR AB</vt:lpstr>
      <vt:lpstr>CH I 40 CONTR JV</vt:lpstr>
      <vt:lpstr>PR 40 GEN</vt:lpstr>
      <vt:lpstr>PR 20 GEN</vt:lpstr>
      <vt:lpstr>PR 20 INF</vt:lpstr>
      <vt:lpstr>PR 10 INF</vt:lpstr>
      <vt:lpstr>RESUMEN!page1</vt:lpstr>
      <vt:lpstr>RESUMEN!page2</vt:lpstr>
      <vt:lpstr>RESUMEN!page3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Miltinho</dc:creator>
  <cp:lastModifiedBy>Miltinho</cp:lastModifiedBy>
  <dcterms:created xsi:type="dcterms:W3CDTF">2019-04-02T15:12:07Z</dcterms:created>
  <dcterms:modified xsi:type="dcterms:W3CDTF">2019-04-17T20:53:12Z</dcterms:modified>
</cp:coreProperties>
</file>